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70" windowWidth="11340" windowHeight="5940" tabRatio="922" activeTab="4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<sst xmlns="http://schemas.openxmlformats.org/spreadsheetml/2006/main" count="10694" uniqueCount="767">
  <si>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</si>
  <si>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</si>
  <si>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</si>
  <si>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</si>
  <si>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</si>
  <si>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</si>
  <si>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</si>
  <si>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</si>
  <si>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</si>
  <si>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</si>
  <si>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</si>
  <si>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</si>
  <si>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</si>
  <si>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</si>
  <si>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</si>
  <si>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</si>
  <si>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</si>
  <si>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</si>
  <si>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</si>
  <si>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</si>
  <si>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</si>
  <si>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</si>
  <si>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</si>
  <si>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</si>
  <si>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</si>
  <si>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</si>
  <si>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</si>
  <si>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</si>
  <si>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</si>
  <si>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</si>
  <si>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</si>
  <si>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</si>
  <si>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</si>
  <si>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</si>
  <si>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</si>
  <si>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</si>
  <si>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</si>
  <si>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</si>
  <si>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</si>
  <si>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</si>
  <si>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</si>
  <si>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</si>
  <si>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</si>
  <si>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</si>
  <si>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</si>
  <si>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</si>
  <si>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</si>
  <si>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</si>
  <si>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</si>
  <si>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</si>
  <si>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</si>
  <si>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</si>
  <si>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</si>
  <si>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</si>
  <si>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</si>
  <si>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</si>
  <si>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</si>
  <si>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</si>
  <si>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</si>
  <si>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</si>
  <si>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</si>
  <si>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</si>
  <si>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</si>
  <si>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</si>
  <si>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</si>
  <si>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</si>
  <si>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</si>
  <si>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</si>
  <si>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</si>
  <si>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</si>
  <si>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</si>
  <si>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</si>
  <si>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</si>
  <si>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</si>
  <si>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</si>
  <si>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</si>
  <si>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</si>
  <si>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</si>
  <si>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</si>
  <si>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</si>
  <si>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</si>
  <si>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</si>
  <si>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</si>
  <si>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</si>
  <si>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</si>
  <si>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</si>
  <si>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</si>
  <si>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</si>
  <si>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</si>
  <si>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</si>
  <si>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</si>
  <si>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</si>
  <si>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</si>
  <si>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</si>
  <si>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</si>
  <si>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</si>
  <si>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</si>
  <si>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</si>
  <si>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</si>
  <si>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</si>
  <si>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</si>
  <si>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</si>
  <si>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</si>
  <si>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</si>
  <si>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</si>
  <si>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</si>
  <si>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</si>
  <si>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</si>
  <si>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</si>
  <si>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</si>
  <si>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</si>
  <si>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</si>
  <si>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</si>
  <si>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</si>
  <si>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</si>
  <si>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</si>
  <si>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</si>
  <si>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</si>
  <si>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</si>
  <si>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</si>
  <si>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</si>
  <si>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</si>
  <si>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</si>
  <si>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</si>
  <si>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</si>
  <si>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</si>
  <si>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</si>
  <si>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</si>
  <si>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</si>
  <si>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</si>
  <si>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</si>
  <si>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</si>
  <si>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</si>
  <si>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</si>
  <si>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</si>
  <si>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</si>
  <si>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</si>
  <si>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</si>
  <si>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</si>
  <si>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</si>
  <si>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</si>
  <si>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</si>
  <si>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</si>
  <si>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</si>
  <si>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</si>
  <si>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</si>
  <si>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</si>
  <si>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</si>
  <si>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</si>
  <si>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</si>
  <si>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</si>
  <si>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</si>
  <si>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</si>
  <si>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</si>
  <si>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</si>
  <si>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</si>
  <si>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</si>
  <si>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</si>
  <si>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</si>
  <si>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</si>
  <si>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</si>
  <si>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</si>
  <si>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</si>
  <si>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</si>
  <si>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</si>
  <si>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</si>
  <si>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</si>
  <si>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</si>
  <si>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</si>
  <si>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</si>
  <si>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</si>
  <si>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</si>
  <si>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</si>
  <si>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</si>
  <si>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</si>
  <si>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</si>
  <si>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</si>
  <si>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</si>
  <si>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</si>
  <si>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</si>
  <si>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</si>
  <si>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</si>
  <si>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</si>
  <si>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</si>
  <si>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</si>
  <si>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</si>
  <si>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</si>
  <si>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</si>
  <si>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</si>
  <si>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</si>
  <si>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</si>
  <si>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</si>
  <si>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</si>
  <si>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</si>
  <si>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</si>
  <si>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</si>
  <si>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</si>
  <si>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</si>
  <si>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</si>
  <si>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</si>
  <si>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</si>
  <si>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</si>
  <si>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</si>
  <si>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</si>
  <si>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</si>
  <si>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</si>
  <si>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</si>
  <si>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</si>
  <si>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</si>
  <si>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</si>
  <si>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</si>
  <si>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</si>
  <si>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</si>
  <si>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</si>
  <si>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</si>
  <si>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</si>
  <si>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</si>
  <si>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</si>
  <si>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</si>
  <si>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</si>
  <si>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</si>
  <si>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</si>
  <si>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</si>
  <si>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</si>
  <si>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</si>
  <si>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</si>
  <si>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</si>
  <si>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</si>
  <si>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</si>
  <si>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</si>
  <si>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</si>
  <si>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</si>
  <si>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</si>
  <si>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</si>
  <si>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</si>
  <si>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</si>
  <si>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</si>
  <si>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</si>
  <si>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</si>
  <si>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</si>
  <si>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</si>
  <si>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</si>
  <si>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</si>
  <si>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</si>
  <si>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</si>
  <si>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</si>
  <si>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</si>
  <si>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</si>
  <si>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</si>
  <si>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</si>
  <si>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</si>
  <si>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</si>
  <si>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</si>
  <si>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</si>
  <si>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</si>
  <si>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</si>
  <si>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</si>
  <si>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</si>
  <si>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</si>
  <si>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</si>
  <si>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</si>
  <si>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</si>
  <si>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</si>
  <si>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</si>
  <si>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</si>
  <si>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</si>
  <si>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</si>
  <si>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</si>
  <si>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</si>
  <si>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</si>
  <si>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</si>
  <si>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</si>
  <si>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</si>
  <si>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</si>
  <si>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</si>
  <si>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</si>
  <si>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</si>
  <si>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</si>
  <si>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</si>
  <si>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</si>
  <si>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</si>
  <si>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</si>
  <si>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</si>
  <si>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</si>
  <si>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</si>
  <si>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</si>
  <si>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</si>
  <si>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</si>
  <si>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</si>
  <si>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</si>
  <si>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</si>
  <si>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</si>
  <si>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</si>
  <si>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</si>
  <si>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</si>
  <si>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</si>
  <si>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</si>
  <si>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</si>
  <si>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</si>
  <si>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</si>
  <si>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</si>
  <si>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</si>
  <si>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</si>
  <si>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</si>
  <si>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</si>
  <si>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</si>
  <si>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</si>
  <si>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</si>
  <si>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</si>
  <si>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</si>
  <si>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</si>
  <si>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</si>
  <si>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</si>
  <si>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</si>
  <si>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</si>
  <si>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</si>
  <si>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</si>
  <si>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</si>
  <si>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</si>
  <si>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</si>
  <si>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</si>
  <si>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</si>
  <si>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</si>
  <si>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</si>
  <si>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</si>
  <si>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</si>
  <si>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</si>
  <si>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</si>
  <si>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</si>
  <si>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</si>
  <si>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</si>
  <si>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</si>
  <si>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</si>
  <si>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</si>
  <si>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</si>
  <si>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</si>
  <si>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</si>
  <si>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</si>
  <si>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</si>
  <si>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</si>
  <si>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</si>
  <si>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</si>
  <si>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</si>
  <si>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</si>
  <si>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</si>
  <si>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</si>
  <si>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</si>
  <si>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</si>
  <si>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</si>
  <si>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</si>
  <si>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</si>
  <si>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</si>
  <si>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</si>
  <si>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</si>
  <si>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</si>
  <si>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</si>
  <si>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</si>
  <si>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</si>
  <si>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</si>
  <si>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</si>
  <si>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</si>
  <si>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</si>
  <si>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</si>
  <si>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</si>
  <si>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</si>
  <si>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</si>
  <si>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</si>
  <si>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</si>
  <si>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</si>
  <si>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</si>
  <si>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</si>
  <si>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</si>
  <si>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</si>
  <si>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</si>
  <si>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</si>
  <si>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</si>
  <si>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</si>
  <si>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</si>
  <si>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</si>
  <si>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</si>
  <si>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</si>
  <si>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</si>
  <si>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</si>
  <si>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</si>
  <si>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</si>
  <si>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</si>
  <si>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</si>
  <si>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</si>
  <si>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</si>
  <si>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</si>
  <si>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</si>
  <si>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</si>
  <si>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</si>
  <si>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</si>
  <si>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</si>
  <si>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</si>
  <si>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</si>
  <si>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</si>
  <si>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</si>
  <si>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</si>
  <si>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</si>
  <si>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</si>
  <si>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</si>
  <si>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</si>
  <si>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</si>
  <si>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</si>
  <si>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</si>
  <si>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</si>
  <si>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</si>
  <si>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</si>
  <si>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</si>
  <si>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</si>
  <si>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</si>
  <si>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</si>
  <si>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</si>
  <si>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</si>
  <si>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</si>
  <si>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</si>
  <si>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</si>
  <si>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</si>
  <si>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</si>
  <si>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</si>
  <si>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</si>
  <si>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</si>
  <si>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</si>
  <si>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</si>
  <si>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</si>
  <si>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</si>
  <si>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</si>
  <si>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</si>
  <si>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</si>
  <si>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</si>
  <si>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</si>
  <si>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</si>
  <si>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</si>
  <si>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</si>
  <si>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</si>
  <si>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</si>
  <si>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</si>
  <si>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</si>
  <si>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</si>
  <si>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</si>
  <si>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</si>
  <si>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</si>
  <si>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</si>
  <si>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</si>
  <si>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</si>
  <si>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</si>
  <si>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</si>
  <si>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</si>
  <si>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</si>
  <si>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</si>
  <si>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</si>
  <si>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</si>
  <si>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</si>
  <si>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</si>
  <si>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</si>
  <si>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</si>
  <si>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</si>
  <si>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</si>
  <si>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</si>
  <si>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</si>
  <si>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</si>
  <si>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</si>
  <si>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</si>
  <si>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</si>
  <si>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</si>
  <si>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</si>
  <si>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</si>
  <si>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</si>
  <si>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</si>
  <si>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</si>
  <si>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</si>
  <si>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</si>
  <si>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</si>
  <si>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</si>
  <si>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</si>
  <si>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</si>
  <si>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</si>
  <si>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</si>
  <si>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</si>
  <si>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</si>
  <si>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</si>
  <si>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</si>
  <si>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</si>
  <si>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</si>
  <si>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</si>
  <si>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</si>
  <si>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</si>
  <si>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</si>
  <si>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</si>
  <si>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</si>
  <si>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</si>
  <si>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</si>
  <si>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</si>
  <si>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</si>
  <si>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</si>
  <si>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</si>
  <si>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</si>
  <si>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</si>
  <si>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</si>
  <si>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</si>
  <si>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</si>
  <si>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</si>
  <si>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</si>
  <si>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</si>
  <si>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</si>
  <si>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</si>
  <si>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</si>
  <si>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</si>
  <si>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</si>
  <si>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</si>
  <si>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</si>
  <si>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</si>
  <si>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</si>
  <si>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</si>
  <si>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</si>
  <si>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</si>
  <si>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</si>
  <si>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</si>
  <si>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</si>
  <si>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</si>
  <si>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</si>
  <si>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</si>
  <si>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</si>
  <si>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</si>
  <si>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</si>
  <si>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</si>
  <si>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</si>
  <si>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</si>
  <si>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</si>
  <si>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</si>
  <si>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</si>
  <si>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</si>
  <si>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</si>
  <si>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</si>
  <si>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</si>
  <si>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</si>
  <si>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</si>
  <si>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</si>
  <si>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</si>
  <si>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</si>
  <si>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</si>
  <si>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</si>
  <si>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</si>
  <si>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</si>
  <si>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</si>
  <si>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</si>
  <si>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</si>
  <si>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</si>
  <si>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</si>
  <si>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</si>
  <si>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</si>
  <si>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</si>
  <si>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</si>
  <si>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</si>
  <si>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</si>
  <si>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</si>
  <si>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</si>
  <si>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</si>
  <si>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</si>
  <si>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</si>
  <si>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</si>
  <si>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</si>
  <si>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</si>
  <si>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</si>
  <si>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</si>
  <si>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</si>
  <si>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</si>
  <si>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</si>
  <si>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</si>
  <si>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</si>
  <si>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</si>
  <si>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</si>
  <si>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</si>
  <si>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</si>
  <si>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</si>
  <si>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</si>
  <si>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</si>
  <si>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</si>
  <si>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</si>
  <si>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</si>
  <si>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</si>
  <si>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</si>
  <si>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</si>
  <si>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</si>
  <si>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</si>
  <si>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</si>
  <si>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</si>
  <si>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</si>
  <si>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</si>
  <si>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</si>
  <si>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</si>
  <si>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</si>
  <si>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</si>
  <si>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</si>
  <si>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</si>
  <si>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</si>
  <si>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</si>
  <si>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</si>
  <si>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</si>
  <si>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</si>
  <si>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</si>
  <si>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</si>
  <si>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</si>
  <si>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</si>
  <si>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</si>
  <si>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</si>
  <si>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</si>
  <si>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</si>
  <si>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</si>
  <si>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</si>
  <si>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</si>
  <si>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</si>
  <si>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</si>
  <si>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</si>
  <si>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</si>
  <si>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</si>
  <si>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</si>
  <si>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</si>
  <si>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</si>
  <si>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</si>
  <si>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</si>
  <si>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</si>
  <si>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</si>
  <si>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</si>
  <si>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</si>
  <si>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</si>
  <si>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</si>
  <si>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</si>
  <si>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</si>
  <si>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</si>
  <si>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</si>
  <si>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</si>
  <si>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</si>
  <si>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</si>
  <si>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</si>
  <si>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</si>
  <si>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</si>
  <si>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</si>
  <si>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</si>
  <si>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</si>
  <si>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</si>
  <si>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</si>
  <si>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</si>
  <si>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</si>
  <si>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</si>
  <si>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</si>
  <si>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</si>
  <si>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</si>
  <si>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</si>
  <si>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</si>
  <si>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</si>
  <si>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</si>
  <si>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</si>
  <si>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</si>
  <si>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</si>
  <si>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</si>
  <si>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</si>
  <si>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</si>
  <si>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</si>
  <si>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</si>
  <si>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</si>
  <si>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</si>
  <si>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</si>
  <si>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</si>
  <si>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</si>
  <si>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</si>
  <si>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</si>
  <si>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</si>
  <si>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</si>
  <si>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</si>
  <si>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</si>
  <si>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</si>
  <si>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</si>
  <si>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</si>
  <si>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</si>
  <si>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</si>
  <si>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</si>
  <si>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</si>
  <si>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</si>
  <si>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</si>
  <si>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</si>
  <si>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</si>
  <si>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</si>
  <si>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</si>
  <si>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</si>
  <si>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</si>
  <si>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</si>
  <si>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</si>
  <si>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</si>
  <si>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</si>
  <si>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</si>
  <si>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</si>
  <si>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</si>
  <si>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</si>
  <si>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</si>
  <si>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</si>
  <si>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</si>
  <si>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</si>
  <si>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</si>
  <si>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</si>
  <si>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</si>
  <si>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</si>
  <si>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</si>
  <si>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</si>
  <si>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</si>
  <si>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</si>
  <si>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</si>
  <si>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</si>
  <si>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</si>
  <si>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</si>
  <si>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</si>
  <si>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</si>
  <si>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</si>
  <si>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</si>
  <si>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</si>
  <si>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</si>
  <si>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</si>
  <si>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</si>
  <si>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</si>
  <si>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</si>
  <si>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</si>
  <si>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</si>
  <si>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</si>
  <si>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</si>
  <si>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</si>
  <si>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</si>
  <si>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</si>
  <si>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</si>
  <si>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</si>
  <si>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</si>
  <si>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</si>
  <si>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</si>
  <si>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</si>
  <si>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</si>
  <si>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</si>
  <si>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</si>
  <si>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</si>
  <si>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</si>
  <si>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</si>
  <si>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</si>
  <si>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</si>
  <si>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</si>
  <si>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</si>
  <si>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</si>
  <si>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</si>
  <si>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</si>
  <si>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</si>
  <si>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</si>
  <si>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</si>
  <si>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</si>
  <si>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</si>
  <si>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</si>
  <si>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</si>
  <si>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</si>
  <si>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</si>
  <si>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</si>
  <si>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</si>
  <si>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</si>
  <si>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</si>
  <si>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 xml:space="preserve">от                     №  </t>
  </si>
  <si>
    <t xml:space="preserve">                от                    №      </t>
  </si>
  <si>
    <t xml:space="preserve">от                  №       </t>
  </si>
  <si>
    <t xml:space="preserve">от                       №           </t>
  </si>
  <si>
    <t xml:space="preserve">от                       №       </t>
  </si>
  <si>
    <t xml:space="preserve">                                                           от                    №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</si>
</sst>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761</v>
      </c>
      <c r="E6" s="439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7" t="s">
        <v>706</v>
      </c>
      <c r="E11" s="427"/>
    </row>
    <row r="12" spans="1:4" ht="15.75">
      <c r="A12" s="217"/>
      <c r="B12" s="8"/>
      <c r="C12" s="218"/>
      <c r="D12" s="218"/>
    </row>
    <row r="13" spans="1:5" ht="31.5" customHeight="1">
      <c r="A13" s="441" t="s">
        <v>702</v>
      </c>
      <c r="B13" s="441"/>
      <c r="C13" s="441"/>
      <c r="D13" s="441"/>
      <c r="E13" s="441"/>
    </row>
    <row r="15" spans="1:5" s="221" customFormat="1" ht="32.25" customHeight="1">
      <c r="A15" s="442" t="s">
        <v>504</v>
      </c>
      <c r="B15" s="442"/>
      <c r="C15" s="434" t="s">
        <v>507</v>
      </c>
      <c r="D15" s="435"/>
      <c r="E15" s="438" t="s">
        <v>226</v>
      </c>
    </row>
    <row r="16" spans="1:5" s="221" customFormat="1" ht="78.75" customHeight="1">
      <c r="A16" s="43" t="s">
        <v>508</v>
      </c>
      <c r="B16" s="43" t="s">
        <v>510</v>
      </c>
      <c r="C16" s="436"/>
      <c r="D16" s="437"/>
      <c r="E16" s="438"/>
    </row>
    <row r="17" spans="1:5" s="223" customFormat="1" ht="15">
      <c r="A17" s="222" t="s">
        <v>511</v>
      </c>
      <c r="B17" s="40" t="s">
        <v>512</v>
      </c>
      <c r="C17" s="442">
        <v>3</v>
      </c>
      <c r="D17" s="442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8" t="s">
        <v>514</v>
      </c>
      <c r="D18" s="440"/>
      <c r="E18" s="336">
        <f>E21</f>
        <v>1636.671319999994</v>
      </c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30.75" customHeight="1" hidden="1">
      <c r="A20" s="224"/>
      <c r="B20" s="225"/>
      <c r="C20" s="428"/>
      <c r="D20" s="429"/>
      <c r="E20" s="336"/>
    </row>
    <row r="21" spans="1:5" s="226" customFormat="1" ht="27.75" customHeight="1">
      <c r="A21" s="224" t="s">
        <v>155</v>
      </c>
      <c r="B21" s="225" t="s">
        <v>515</v>
      </c>
      <c r="C21" s="428" t="s">
        <v>516</v>
      </c>
      <c r="D21" s="440"/>
      <c r="E21" s="336">
        <f>E22+E26</f>
        <v>1636.671319999994</v>
      </c>
    </row>
    <row r="22" spans="1:5" s="229" customFormat="1" ht="18.75" customHeight="1">
      <c r="A22" s="227" t="s">
        <v>155</v>
      </c>
      <c r="B22" s="228" t="s">
        <v>517</v>
      </c>
      <c r="C22" s="445" t="s">
        <v>518</v>
      </c>
      <c r="D22" s="446"/>
      <c r="E22" s="365">
        <f>E25</f>
        <v>-45033.728</v>
      </c>
    </row>
    <row r="23" spans="1:5" s="221" customFormat="1" ht="24" customHeight="1">
      <c r="A23" s="230" t="s">
        <v>155</v>
      </c>
      <c r="B23" s="222" t="s">
        <v>519</v>
      </c>
      <c r="C23" s="443" t="s">
        <v>520</v>
      </c>
      <c r="D23" s="444"/>
      <c r="E23" s="335">
        <f>E22</f>
        <v>-45033.728</v>
      </c>
    </row>
    <row r="24" spans="1:5" s="221" customFormat="1" ht="29.25" customHeight="1">
      <c r="A24" s="230" t="s">
        <v>155</v>
      </c>
      <c r="B24" s="222" t="s">
        <v>521</v>
      </c>
      <c r="C24" s="443" t="s">
        <v>522</v>
      </c>
      <c r="D24" s="444"/>
      <c r="E24" s="335">
        <f>E23</f>
        <v>-45033.728</v>
      </c>
    </row>
    <row r="25" spans="1:5" s="221" customFormat="1" ht="30" customHeight="1">
      <c r="A25" s="230" t="s">
        <v>155</v>
      </c>
      <c r="B25" s="222" t="s">
        <v>345</v>
      </c>
      <c r="C25" s="443" t="s">
        <v>346</v>
      </c>
      <c r="D25" s="444"/>
      <c r="E25" s="335">
        <f>-доходы2021!G134</f>
        <v>-45033.728</v>
      </c>
    </row>
    <row r="26" spans="1:5" s="229" customFormat="1" ht="17.25" customHeight="1">
      <c r="A26" s="227" t="s">
        <v>155</v>
      </c>
      <c r="B26" s="228" t="s">
        <v>523</v>
      </c>
      <c r="C26" s="445" t="s">
        <v>524</v>
      </c>
      <c r="D26" s="446"/>
      <c r="E26" s="365">
        <f>E27</f>
        <v>46670.39932</v>
      </c>
    </row>
    <row r="27" spans="1:5" s="221" customFormat="1" ht="25.5" customHeight="1">
      <c r="A27" s="230" t="s">
        <v>155</v>
      </c>
      <c r="B27" s="222" t="s">
        <v>525</v>
      </c>
      <c r="C27" s="443" t="s">
        <v>526</v>
      </c>
      <c r="D27" s="444"/>
      <c r="E27" s="335">
        <f>E28</f>
        <v>46670.39932</v>
      </c>
    </row>
    <row r="28" spans="1:5" s="221" customFormat="1" ht="29.25" customHeight="1">
      <c r="A28" s="230" t="s">
        <v>155</v>
      </c>
      <c r="B28" s="222" t="s">
        <v>527</v>
      </c>
      <c r="C28" s="443" t="s">
        <v>528</v>
      </c>
      <c r="D28" s="444"/>
      <c r="E28" s="335">
        <f>E29</f>
        <v>46670.39932</v>
      </c>
    </row>
    <row r="29" spans="1:5" s="221" customFormat="1" ht="31.5" customHeight="1">
      <c r="A29" s="230" t="s">
        <v>155</v>
      </c>
      <c r="B29" s="222" t="s">
        <v>347</v>
      </c>
      <c r="C29" s="443" t="s">
        <v>348</v>
      </c>
      <c r="D29" s="444"/>
      <c r="E29" s="335">
        <f>'расх 21 г'!G371</f>
        <v>46670.39932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8:D28"/>
    <mergeCell ref="C27:D27"/>
    <mergeCell ref="C26:D26"/>
    <mergeCell ref="C21:D21"/>
    <mergeCell ref="C18:D18"/>
    <mergeCell ref="A13:E13"/>
    <mergeCell ref="A15:B15"/>
    <mergeCell ref="C17:D17"/>
    <mergeCell ref="D11:E11"/>
    <mergeCell ref="D3:E3"/>
    <mergeCell ref="C19:D19"/>
    <mergeCell ref="C20:D20"/>
    <mergeCell ref="D4:E4"/>
    <mergeCell ref="C5:E5"/>
    <mergeCell ref="C15:D16"/>
    <mergeCell ref="E15:E16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1"/>
  <sheetViews>
    <sheetView zoomScalePageLayoutView="0" workbookViewId="0" topLeftCell="A287">
      <selection activeCell="K15" sqref="K15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765</v>
      </c>
      <c r="F6" s="471"/>
      <c r="G6" s="471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27" t="s">
        <v>366</v>
      </c>
      <c r="D10" s="427"/>
      <c r="E10" s="427"/>
      <c r="F10" s="427"/>
      <c r="G10" s="427"/>
    </row>
    <row r="11" spans="1:7" s="4" customFormat="1" ht="15.75">
      <c r="A11" s="7"/>
      <c r="B11" s="78"/>
      <c r="C11" s="427" t="s">
        <v>716</v>
      </c>
      <c r="D11" s="427"/>
      <c r="E11" s="427"/>
      <c r="F11" s="427"/>
      <c r="G11" s="427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41" t="s">
        <v>700</v>
      </c>
      <c r="B13" s="441"/>
      <c r="C13" s="441"/>
      <c r="D13" s="441"/>
      <c r="E13" s="441"/>
      <c r="F13" s="441"/>
      <c r="G13" s="441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4673.6839899999995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G19+G22+G25+G28</f>
        <v>4673.6839899999995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922.45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922.45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922.45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1936.33399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1936.33399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1936.33399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>
      <c r="A28" s="46" t="s">
        <v>759</v>
      </c>
      <c r="B28" s="37"/>
      <c r="C28" s="70"/>
      <c r="D28" s="70"/>
      <c r="E28" s="356" t="s">
        <v>760</v>
      </c>
      <c r="F28" s="27"/>
      <c r="G28" s="371">
        <f>G29</f>
        <v>1754.9</v>
      </c>
    </row>
    <row r="29" spans="1:7" ht="27" customHeight="1">
      <c r="A29" s="28" t="s">
        <v>232</v>
      </c>
      <c r="B29" s="37"/>
      <c r="C29" s="70"/>
      <c r="D29" s="70"/>
      <c r="E29" s="356" t="s">
        <v>760</v>
      </c>
      <c r="F29" s="27" t="s">
        <v>233</v>
      </c>
      <c r="G29" s="371">
        <f>G30</f>
        <v>1754.9</v>
      </c>
    </row>
    <row r="30" spans="1:7" ht="27" customHeight="1">
      <c r="A30" s="23" t="s">
        <v>234</v>
      </c>
      <c r="B30" s="37"/>
      <c r="C30" s="70"/>
      <c r="D30" s="70"/>
      <c r="E30" s="356" t="s">
        <v>760</v>
      </c>
      <c r="F30" s="27" t="s">
        <v>195</v>
      </c>
      <c r="G30" s="371">
        <f>'расх 21 г'!G169</f>
        <v>1754.9</v>
      </c>
    </row>
    <row r="31" spans="1:7" ht="27" customHeight="1" hidden="1">
      <c r="A31" s="352" t="s">
        <v>453</v>
      </c>
      <c r="B31" s="84" t="s">
        <v>58</v>
      </c>
      <c r="C31" s="85" t="s">
        <v>360</v>
      </c>
      <c r="D31" s="85" t="s">
        <v>362</v>
      </c>
      <c r="E31" s="353" t="s">
        <v>214</v>
      </c>
      <c r="F31" s="353" t="s">
        <v>377</v>
      </c>
      <c r="G31" s="371"/>
    </row>
    <row r="32" spans="1:7" s="11" customFormat="1" ht="52.5" customHeight="1">
      <c r="A32" s="77" t="s">
        <v>736</v>
      </c>
      <c r="B32" s="36" t="s">
        <v>155</v>
      </c>
      <c r="C32" s="34" t="s">
        <v>360</v>
      </c>
      <c r="D32" s="34" t="s">
        <v>354</v>
      </c>
      <c r="E32" s="55" t="s">
        <v>217</v>
      </c>
      <c r="F32" s="101"/>
      <c r="G32" s="372">
        <f>G33</f>
        <v>10</v>
      </c>
    </row>
    <row r="33" spans="1:7" s="5" customFormat="1" ht="28.5" customHeight="1">
      <c r="A33" s="46" t="s">
        <v>245</v>
      </c>
      <c r="B33" s="44" t="s">
        <v>155</v>
      </c>
      <c r="C33" s="45" t="s">
        <v>360</v>
      </c>
      <c r="D33" s="45" t="s">
        <v>354</v>
      </c>
      <c r="E33" s="107" t="s">
        <v>218</v>
      </c>
      <c r="F33" s="62"/>
      <c r="G33" s="373">
        <f>G34</f>
        <v>10</v>
      </c>
    </row>
    <row r="34" spans="1:7" ht="17.25" customHeight="1">
      <c r="A34" s="12" t="s">
        <v>282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40"/>
      <c r="G34" s="374">
        <f>G35</f>
        <v>10</v>
      </c>
    </row>
    <row r="35" spans="1:7" ht="29.25" customHeight="1">
      <c r="A35" s="28" t="s">
        <v>232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233</v>
      </c>
      <c r="G35" s="374">
        <f>G36</f>
        <v>10</v>
      </c>
    </row>
    <row r="36" spans="1:7" ht="30" customHeight="1">
      <c r="A36" s="15" t="s">
        <v>234</v>
      </c>
      <c r="B36" s="37" t="s">
        <v>155</v>
      </c>
      <c r="C36" s="29" t="s">
        <v>360</v>
      </c>
      <c r="D36" s="29" t="s">
        <v>354</v>
      </c>
      <c r="E36" s="70" t="s">
        <v>173</v>
      </c>
      <c r="F36" s="29" t="s">
        <v>195</v>
      </c>
      <c r="G36" s="374">
        <f>'расх 21 г'!G175</f>
        <v>10</v>
      </c>
    </row>
    <row r="37" spans="1:7" ht="28.5" customHeight="1" hidden="1">
      <c r="A37" s="28" t="s">
        <v>453</v>
      </c>
      <c r="B37" s="84" t="s">
        <v>58</v>
      </c>
      <c r="C37" s="88" t="s">
        <v>360</v>
      </c>
      <c r="D37" s="88" t="s">
        <v>354</v>
      </c>
      <c r="E37" s="117" t="s">
        <v>173</v>
      </c>
      <c r="F37" s="40" t="s">
        <v>377</v>
      </c>
      <c r="G37" s="374"/>
    </row>
    <row r="38" spans="1:7" ht="30" customHeight="1" hidden="1">
      <c r="A38" s="28" t="s">
        <v>453</v>
      </c>
      <c r="B38" s="84" t="s">
        <v>58</v>
      </c>
      <c r="C38" s="89" t="s">
        <v>358</v>
      </c>
      <c r="D38" s="89" t="s">
        <v>369</v>
      </c>
      <c r="E38" s="70" t="s">
        <v>59</v>
      </c>
      <c r="F38" s="22" t="s">
        <v>377</v>
      </c>
      <c r="G38" s="371"/>
    </row>
    <row r="39" spans="1:7" ht="39.75" customHeight="1">
      <c r="A39" s="64" t="s">
        <v>732</v>
      </c>
      <c r="B39" s="37"/>
      <c r="C39" s="24"/>
      <c r="D39" s="24"/>
      <c r="E39" s="74" t="s">
        <v>249</v>
      </c>
      <c r="F39" s="69"/>
      <c r="G39" s="123">
        <f>G40</f>
        <v>2294.16</v>
      </c>
    </row>
    <row r="40" spans="1:7" ht="28.5" customHeight="1">
      <c r="A40" s="323" t="s">
        <v>158</v>
      </c>
      <c r="B40" s="37"/>
      <c r="C40" s="24"/>
      <c r="D40" s="24"/>
      <c r="E40" s="51" t="s">
        <v>250</v>
      </c>
      <c r="F40" s="62"/>
      <c r="G40" s="124">
        <f>G41+G43+G45</f>
        <v>2294.16</v>
      </c>
    </row>
    <row r="41" spans="1:7" ht="19.5" customHeight="1">
      <c r="A41" s="125" t="s">
        <v>575</v>
      </c>
      <c r="B41" s="37"/>
      <c r="C41" s="24"/>
      <c r="D41" s="24"/>
      <c r="E41" s="71" t="s">
        <v>743</v>
      </c>
      <c r="F41" s="40" t="s">
        <v>233</v>
      </c>
      <c r="G41" s="124">
        <f>G42</f>
        <v>0</v>
      </c>
    </row>
    <row r="42" spans="1:7" ht="28.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г'!G212</f>
        <v>0</v>
      </c>
    </row>
    <row r="43" spans="1:7" ht="18.75" customHeight="1">
      <c r="A43" s="125" t="s">
        <v>575</v>
      </c>
      <c r="B43" s="37"/>
      <c r="C43" s="24"/>
      <c r="D43" s="24"/>
      <c r="E43" s="71" t="s">
        <v>743</v>
      </c>
      <c r="F43" s="29" t="s">
        <v>233</v>
      </c>
      <c r="G43" s="375">
        <f>G44</f>
        <v>2241.6</v>
      </c>
    </row>
    <row r="44" spans="1:7" ht="29.25" customHeight="1">
      <c r="A44" s="28" t="s">
        <v>232</v>
      </c>
      <c r="B44" s="37"/>
      <c r="C44" s="24"/>
      <c r="D44" s="24"/>
      <c r="E44" s="71" t="s">
        <v>743</v>
      </c>
      <c r="F44" s="29" t="s">
        <v>195</v>
      </c>
      <c r="G44" s="375">
        <f>'расх 21 г'!G214</f>
        <v>2241.6</v>
      </c>
    </row>
    <row r="45" spans="1:7" ht="29.25" customHeight="1">
      <c r="A45" s="334" t="s">
        <v>594</v>
      </c>
      <c r="B45" s="37"/>
      <c r="C45" s="24"/>
      <c r="D45" s="24"/>
      <c r="E45" s="71" t="s">
        <v>743</v>
      </c>
      <c r="F45" s="29" t="s">
        <v>233</v>
      </c>
      <c r="G45" s="124">
        <f>G46</f>
        <v>52.56</v>
      </c>
    </row>
    <row r="46" spans="1:7" s="4" customFormat="1" ht="29.25" customHeight="1">
      <c r="A46" s="28" t="s">
        <v>232</v>
      </c>
      <c r="B46" s="37"/>
      <c r="C46" s="24"/>
      <c r="D46" s="24"/>
      <c r="E46" s="71" t="s">
        <v>743</v>
      </c>
      <c r="F46" s="29" t="s">
        <v>195</v>
      </c>
      <c r="G46" s="375">
        <f>'расх 21 г'!G218</f>
        <v>52.56</v>
      </c>
    </row>
    <row r="47" spans="1:7" s="4" customFormat="1" ht="29.25" customHeight="1">
      <c r="A47" s="64" t="s">
        <v>734</v>
      </c>
      <c r="B47" s="58" t="s">
        <v>155</v>
      </c>
      <c r="C47" s="50" t="s">
        <v>364</v>
      </c>
      <c r="D47" s="50" t="s">
        <v>358</v>
      </c>
      <c r="E47" s="74" t="s">
        <v>60</v>
      </c>
      <c r="F47" s="29"/>
      <c r="G47" s="123">
        <f>G48+G65+G79+G83</f>
        <v>11655.590110000001</v>
      </c>
    </row>
    <row r="48" spans="1:7" s="4" customFormat="1" ht="29.25" customHeight="1">
      <c r="A48" s="46" t="s">
        <v>164</v>
      </c>
      <c r="B48" s="37" t="s">
        <v>155</v>
      </c>
      <c r="C48" s="45" t="s">
        <v>364</v>
      </c>
      <c r="D48" s="45" t="s">
        <v>358</v>
      </c>
      <c r="E48" s="51" t="s">
        <v>61</v>
      </c>
      <c r="F48" s="29"/>
      <c r="G48" s="124">
        <f>G49</f>
        <v>8785.57609</v>
      </c>
    </row>
    <row r="49" spans="1:7" s="4" customFormat="1" ht="29.25" customHeight="1">
      <c r="A49" s="46" t="s">
        <v>165</v>
      </c>
      <c r="B49" s="37" t="s">
        <v>155</v>
      </c>
      <c r="C49" s="45" t="s">
        <v>364</v>
      </c>
      <c r="D49" s="45" t="s">
        <v>358</v>
      </c>
      <c r="E49" s="51" t="s">
        <v>254</v>
      </c>
      <c r="F49" s="29"/>
      <c r="G49" s="124">
        <f>G50+G56+G60+G63</f>
        <v>8785.57609</v>
      </c>
    </row>
    <row r="50" spans="1:7" s="4" customFormat="1" ht="29.25" customHeight="1">
      <c r="A50" s="59" t="s">
        <v>228</v>
      </c>
      <c r="B50" s="37" t="s">
        <v>155</v>
      </c>
      <c r="C50" s="29" t="s">
        <v>364</v>
      </c>
      <c r="D50" s="29" t="s">
        <v>358</v>
      </c>
      <c r="E50" s="71" t="s">
        <v>254</v>
      </c>
      <c r="F50" s="25" t="s">
        <v>536</v>
      </c>
      <c r="G50" s="124">
        <f>G51</f>
        <v>5713.444530000001</v>
      </c>
    </row>
    <row r="51" spans="1:7" s="4" customFormat="1" ht="29.25" customHeight="1">
      <c r="A51" s="26" t="s">
        <v>289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40" t="s">
        <v>424</v>
      </c>
      <c r="G51" s="124">
        <f>'расх 21 г'!G262</f>
        <v>5713.444530000001</v>
      </c>
    </row>
    <row r="52" spans="1:7" s="4" customFormat="1" ht="29.25" customHeight="1" hidden="1">
      <c r="A52" s="26" t="s">
        <v>268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396</v>
      </c>
      <c r="G52" s="124"/>
    </row>
    <row r="53" spans="1:7" s="4" customFormat="1" ht="29.25" customHeight="1" hidden="1">
      <c r="A53" s="26" t="s">
        <v>269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397</v>
      </c>
      <c r="G53" s="124"/>
    </row>
    <row r="54" spans="1:7" s="4" customFormat="1" ht="29.25" customHeight="1" hidden="1">
      <c r="A54" s="26" t="s">
        <v>270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187</v>
      </c>
      <c r="G54" s="124"/>
    </row>
    <row r="55" spans="1:7" s="4" customFormat="1" ht="29.25" customHeight="1">
      <c r="A55" s="26" t="s">
        <v>166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/>
      <c r="G55" s="124">
        <f>G56</f>
        <v>2922.20775</v>
      </c>
    </row>
    <row r="56" spans="1:7" s="4" customFormat="1" ht="29.25" customHeight="1">
      <c r="A56" s="28" t="s">
        <v>232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233</v>
      </c>
      <c r="G56" s="124">
        <f>G57</f>
        <v>2922.20775</v>
      </c>
    </row>
    <row r="57" spans="1:7" s="4" customFormat="1" ht="29.25" customHeight="1">
      <c r="A57" s="125" t="s">
        <v>234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195</v>
      </c>
      <c r="G57" s="124">
        <f>'расх 21 г'!G268</f>
        <v>2922.20775</v>
      </c>
    </row>
    <row r="58" spans="1:7" s="4" customFormat="1" ht="29.25" customHeight="1" hidden="1">
      <c r="A58" s="26" t="s">
        <v>375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376</v>
      </c>
      <c r="G58" s="124"/>
    </row>
    <row r="59" spans="1:7" s="4" customFormat="1" ht="29.25" customHeight="1" hidden="1">
      <c r="A59" s="26" t="s">
        <v>453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377</v>
      </c>
      <c r="G59" s="124"/>
    </row>
    <row r="60" spans="1:7" s="4" customFormat="1" ht="29.25" customHeight="1">
      <c r="A60" s="26" t="s">
        <v>45</v>
      </c>
      <c r="B60" s="37" t="s">
        <v>155</v>
      </c>
      <c r="C60" s="24" t="s">
        <v>364</v>
      </c>
      <c r="D60" s="24" t="s">
        <v>358</v>
      </c>
      <c r="E60" s="71" t="s">
        <v>255</v>
      </c>
      <c r="F60" s="24" t="s">
        <v>235</v>
      </c>
      <c r="G60" s="124">
        <f>G62+G61</f>
        <v>149.92381</v>
      </c>
    </row>
    <row r="61" spans="1:7" s="4" customFormat="1" ht="29.25" customHeight="1">
      <c r="A61" s="26"/>
      <c r="B61" s="37"/>
      <c r="C61" s="24"/>
      <c r="D61" s="24"/>
      <c r="E61" s="71" t="s">
        <v>255</v>
      </c>
      <c r="F61" s="24" t="s">
        <v>237</v>
      </c>
      <c r="G61" s="124">
        <f>'расх 21 г'!G273</f>
        <v>84.49281</v>
      </c>
    </row>
    <row r="62" spans="1:7" s="4" customFormat="1" ht="29.25" customHeight="1">
      <c r="A62" s="26" t="s">
        <v>199</v>
      </c>
      <c r="B62" s="37" t="s">
        <v>155</v>
      </c>
      <c r="C62" s="24" t="s">
        <v>364</v>
      </c>
      <c r="D62" s="24" t="s">
        <v>358</v>
      </c>
      <c r="E62" s="71" t="s">
        <v>255</v>
      </c>
      <c r="F62" s="24" t="s">
        <v>198</v>
      </c>
      <c r="G62" s="124">
        <f>'расх 21 г'!G274</f>
        <v>65.431</v>
      </c>
    </row>
    <row r="63" spans="1:7" s="4" customFormat="1" ht="29.25" customHeight="1">
      <c r="A63" s="28" t="s">
        <v>551</v>
      </c>
      <c r="B63" s="37"/>
      <c r="C63" s="24"/>
      <c r="D63" s="24"/>
      <c r="E63" s="71" t="s">
        <v>553</v>
      </c>
      <c r="F63" s="24"/>
      <c r="G63" s="124">
        <f>'расх 21 г'!G277</f>
        <v>0</v>
      </c>
    </row>
    <row r="64" spans="1:7" s="4" customFormat="1" ht="29.25" customHeight="1" hidden="1">
      <c r="A64" s="26"/>
      <c r="B64" s="37"/>
      <c r="C64" s="24"/>
      <c r="D64" s="24"/>
      <c r="E64" s="71"/>
      <c r="F64" s="24"/>
      <c r="G64" s="124"/>
    </row>
    <row r="65" spans="1:7" s="4" customFormat="1" ht="29.25" customHeight="1">
      <c r="A65" s="46" t="s">
        <v>167</v>
      </c>
      <c r="B65" s="44" t="s">
        <v>155</v>
      </c>
      <c r="C65" s="45" t="s">
        <v>364</v>
      </c>
      <c r="D65" s="45" t="s">
        <v>358</v>
      </c>
      <c r="E65" s="51" t="s">
        <v>256</v>
      </c>
      <c r="F65" s="62"/>
      <c r="G65" s="124">
        <f>G66+G73+G78</f>
        <v>2258.7257</v>
      </c>
    </row>
    <row r="66" spans="1:7" s="4" customFormat="1" ht="29.25" customHeight="1">
      <c r="A66" s="59" t="s">
        <v>228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40" t="s">
        <v>536</v>
      </c>
      <c r="G66" s="124">
        <f>G67</f>
        <v>1661.1677100000002</v>
      </c>
    </row>
    <row r="67" spans="1:7" s="4" customFormat="1" ht="29.25" customHeight="1">
      <c r="A67" s="26" t="s">
        <v>289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40" t="s">
        <v>424</v>
      </c>
      <c r="G67" s="124">
        <f>'расх 21 г'!G288</f>
        <v>1661.1677100000002</v>
      </c>
    </row>
    <row r="68" spans="1:7" s="4" customFormat="1" ht="29.25" customHeight="1" hidden="1">
      <c r="A68" s="26" t="s">
        <v>268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396</v>
      </c>
      <c r="G68" s="124"/>
    </row>
    <row r="69" spans="1:7" s="4" customFormat="1" ht="29.25" customHeight="1" hidden="1">
      <c r="A69" s="26" t="s">
        <v>269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397</v>
      </c>
      <c r="G69" s="124"/>
    </row>
    <row r="70" spans="1:7" s="4" customFormat="1" ht="29.25" customHeight="1" hidden="1">
      <c r="A70" s="26" t="s">
        <v>270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187</v>
      </c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 hidden="1">
      <c r="A72" s="26"/>
      <c r="B72" s="37"/>
      <c r="C72" s="24"/>
      <c r="D72" s="24"/>
      <c r="E72" s="51"/>
      <c r="F72" s="24"/>
      <c r="G72" s="124"/>
    </row>
    <row r="73" spans="1:7" s="4" customFormat="1" ht="29.25" customHeight="1">
      <c r="A73" s="26" t="s">
        <v>168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/>
      <c r="G73" s="124">
        <f>G74</f>
        <v>597.55799</v>
      </c>
    </row>
    <row r="74" spans="1:7" s="4" customFormat="1" ht="29.25" customHeight="1">
      <c r="A74" s="28" t="s">
        <v>232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233</v>
      </c>
      <c r="G74" s="124">
        <f>G75</f>
        <v>597.55799</v>
      </c>
    </row>
    <row r="75" spans="1:7" s="4" customFormat="1" ht="29.25" customHeight="1">
      <c r="A75" s="125" t="s">
        <v>234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195</v>
      </c>
      <c r="G75" s="124">
        <f>'расх 21 г'!G296</f>
        <v>597.55799</v>
      </c>
    </row>
    <row r="76" spans="1:7" s="4" customFormat="1" ht="29.25" customHeight="1" hidden="1">
      <c r="A76" s="26" t="s">
        <v>375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376</v>
      </c>
      <c r="G76" s="124"/>
    </row>
    <row r="77" spans="1:7" s="4" customFormat="1" ht="29.25" customHeight="1" hidden="1">
      <c r="A77" s="26" t="s">
        <v>453</v>
      </c>
      <c r="B77" s="37" t="s">
        <v>155</v>
      </c>
      <c r="C77" s="24" t="s">
        <v>364</v>
      </c>
      <c r="D77" s="24" t="s">
        <v>358</v>
      </c>
      <c r="E77" s="48" t="s">
        <v>259</v>
      </c>
      <c r="F77" s="24" t="s">
        <v>377</v>
      </c>
      <c r="G77" s="124"/>
    </row>
    <row r="78" spans="1:7" s="4" customFormat="1" ht="29.25" customHeight="1" hidden="1">
      <c r="A78" s="28" t="s">
        <v>552</v>
      </c>
      <c r="B78" s="37"/>
      <c r="C78" s="24"/>
      <c r="D78" s="24"/>
      <c r="E78" s="71" t="s">
        <v>554</v>
      </c>
      <c r="F78" s="24"/>
      <c r="G78" s="124">
        <f>'расх 21 г'!G299</f>
        <v>0</v>
      </c>
    </row>
    <row r="79" spans="1:7" s="4" customFormat="1" ht="29.25" customHeight="1">
      <c r="A79" s="46" t="s">
        <v>169</v>
      </c>
      <c r="B79" s="44" t="s">
        <v>155</v>
      </c>
      <c r="C79" s="45" t="s">
        <v>364</v>
      </c>
      <c r="D79" s="45" t="s">
        <v>358</v>
      </c>
      <c r="E79" s="51" t="s">
        <v>260</v>
      </c>
      <c r="F79" s="45"/>
      <c r="G79" s="124">
        <f>G80</f>
        <v>295.11832</v>
      </c>
    </row>
    <row r="80" spans="1:7" s="4" customFormat="1" ht="29.25" customHeight="1">
      <c r="A80" s="59" t="s">
        <v>170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24"/>
      <c r="G80" s="124">
        <f>G81</f>
        <v>295.11832</v>
      </c>
    </row>
    <row r="81" spans="1:7" s="4" customFormat="1" ht="29.25" customHeight="1">
      <c r="A81" s="59" t="s">
        <v>228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536</v>
      </c>
      <c r="G81" s="124">
        <f>G82</f>
        <v>295.11832</v>
      </c>
    </row>
    <row r="82" spans="1:7" s="4" customFormat="1" ht="29.25" customHeight="1">
      <c r="A82" s="26" t="s">
        <v>289</v>
      </c>
      <c r="B82" s="37" t="s">
        <v>155</v>
      </c>
      <c r="C82" s="24" t="s">
        <v>364</v>
      </c>
      <c r="D82" s="24" t="s">
        <v>358</v>
      </c>
      <c r="E82" s="48" t="s">
        <v>261</v>
      </c>
      <c r="F82" s="40" t="s">
        <v>424</v>
      </c>
      <c r="G82" s="124">
        <f>'расх 21 г'!G308</f>
        <v>295.11832</v>
      </c>
    </row>
    <row r="83" spans="1:7" s="4" customFormat="1" ht="29.25" customHeight="1">
      <c r="A83" s="426" t="s">
        <v>747</v>
      </c>
      <c r="B83" s="37"/>
      <c r="C83" s="24"/>
      <c r="D83" s="24"/>
      <c r="E83" s="117" t="s">
        <v>748</v>
      </c>
      <c r="F83" s="40" t="s">
        <v>233</v>
      </c>
      <c r="G83" s="124">
        <f>G84</f>
        <v>316.16999999999996</v>
      </c>
    </row>
    <row r="84" spans="1:7" s="4" customFormat="1" ht="29.25" customHeight="1">
      <c r="A84" s="28" t="s">
        <v>232</v>
      </c>
      <c r="B84" s="37"/>
      <c r="C84" s="24"/>
      <c r="D84" s="24"/>
      <c r="E84" s="117" t="s">
        <v>748</v>
      </c>
      <c r="F84" s="40" t="s">
        <v>195</v>
      </c>
      <c r="G84" s="124">
        <f>'расх 21 г'!G314</f>
        <v>316.16999999999996</v>
      </c>
    </row>
    <row r="85" spans="1:7" s="4" customFormat="1" ht="39.75" customHeight="1">
      <c r="A85" s="77" t="s">
        <v>738</v>
      </c>
      <c r="B85" s="37"/>
      <c r="C85" s="24"/>
      <c r="D85" s="24"/>
      <c r="E85" s="74" t="s">
        <v>292</v>
      </c>
      <c r="F85" s="40"/>
      <c r="G85" s="320">
        <f>G86</f>
        <v>1591.998</v>
      </c>
    </row>
    <row r="86" spans="1:7" s="4" customFormat="1" ht="29.25" customHeight="1">
      <c r="A86" s="182" t="s">
        <v>726</v>
      </c>
      <c r="B86" s="37"/>
      <c r="C86" s="24"/>
      <c r="D86" s="24"/>
      <c r="E86" s="48" t="s">
        <v>440</v>
      </c>
      <c r="F86" s="40" t="s">
        <v>546</v>
      </c>
      <c r="G86" s="124">
        <f>G87+G88</f>
        <v>1591.998</v>
      </c>
    </row>
    <row r="87" spans="1:7" s="4" customFormat="1" ht="29.25" customHeight="1">
      <c r="A87" s="28" t="s">
        <v>543</v>
      </c>
      <c r="B87" s="37"/>
      <c r="C87" s="24"/>
      <c r="D87" s="24"/>
      <c r="E87" s="48" t="s">
        <v>544</v>
      </c>
      <c r="F87" s="40" t="s">
        <v>7</v>
      </c>
      <c r="G87" s="124">
        <f>'расх 21 г'!G195</f>
        <v>1589.998</v>
      </c>
    </row>
    <row r="88" spans="1:7" s="4" customFormat="1" ht="29.25" customHeight="1">
      <c r="A88" s="334" t="s">
        <v>545</v>
      </c>
      <c r="B88" s="37"/>
      <c r="C88" s="24"/>
      <c r="D88" s="24"/>
      <c r="E88" s="48" t="s">
        <v>441</v>
      </c>
      <c r="F88" s="40" t="s">
        <v>7</v>
      </c>
      <c r="G88" s="124">
        <f>'расх 21 г'!G200</f>
        <v>2</v>
      </c>
    </row>
    <row r="89" spans="1:7" s="4" customFormat="1" ht="29.25" customHeight="1">
      <c r="A89" s="359" t="s">
        <v>725</v>
      </c>
      <c r="B89" s="37"/>
      <c r="C89" s="24"/>
      <c r="D89" s="24"/>
      <c r="E89" s="74" t="s">
        <v>65</v>
      </c>
      <c r="F89" s="40"/>
      <c r="G89" s="124">
        <f>G90</f>
        <v>404.04</v>
      </c>
    </row>
    <row r="90" spans="1:7" s="4" customFormat="1" ht="45" customHeight="1">
      <c r="A90" s="424" t="s">
        <v>728</v>
      </c>
      <c r="B90" s="37"/>
      <c r="C90" s="24"/>
      <c r="D90" s="24"/>
      <c r="E90" s="71" t="s">
        <v>729</v>
      </c>
      <c r="F90" s="40" t="s">
        <v>195</v>
      </c>
      <c r="G90" s="124">
        <f>G91</f>
        <v>404.04</v>
      </c>
    </row>
    <row r="91" spans="1:7" s="4" customFormat="1" ht="29.25" customHeight="1">
      <c r="A91" s="125" t="s">
        <v>234</v>
      </c>
      <c r="B91" s="37"/>
      <c r="C91" s="24"/>
      <c r="D91" s="24"/>
      <c r="E91" s="71" t="s">
        <v>729</v>
      </c>
      <c r="F91" s="40" t="s">
        <v>377</v>
      </c>
      <c r="G91" s="124">
        <f>'расх 21 г'!G148</f>
        <v>404.04</v>
      </c>
    </row>
    <row r="92" spans="1:7" s="4" customFormat="1" ht="29.25" customHeight="1">
      <c r="A92" s="64" t="s">
        <v>733</v>
      </c>
      <c r="B92" s="37"/>
      <c r="C92" s="24"/>
      <c r="D92" s="24"/>
      <c r="E92" s="74" t="s">
        <v>638</v>
      </c>
      <c r="F92" s="40"/>
      <c r="G92" s="320">
        <f>G93</f>
        <v>0</v>
      </c>
    </row>
    <row r="93" spans="1:7" s="4" customFormat="1" ht="29.25" customHeight="1">
      <c r="A93" s="26" t="s">
        <v>637</v>
      </c>
      <c r="B93" s="37"/>
      <c r="C93" s="24"/>
      <c r="D93" s="24"/>
      <c r="E93" s="71" t="s">
        <v>639</v>
      </c>
      <c r="F93" s="40" t="s">
        <v>233</v>
      </c>
      <c r="G93" s="124">
        <f>G94</f>
        <v>0</v>
      </c>
    </row>
    <row r="94" spans="1:7" s="4" customFormat="1" ht="29.25" customHeight="1">
      <c r="A94" s="28" t="s">
        <v>232</v>
      </c>
      <c r="B94" s="37"/>
      <c r="C94" s="24"/>
      <c r="D94" s="24"/>
      <c r="E94" s="71" t="s">
        <v>639</v>
      </c>
      <c r="F94" s="40" t="s">
        <v>195</v>
      </c>
      <c r="G94" s="124">
        <f>G95</f>
        <v>0</v>
      </c>
    </row>
    <row r="95" spans="1:7" s="4" customFormat="1" ht="27.75" customHeight="1">
      <c r="A95" s="26" t="s">
        <v>453</v>
      </c>
      <c r="B95" s="37"/>
      <c r="C95" s="24"/>
      <c r="D95" s="24"/>
      <c r="E95" s="71" t="s">
        <v>639</v>
      </c>
      <c r="F95" s="29" t="s">
        <v>377</v>
      </c>
      <c r="G95" s="124">
        <f>'расх 21 г'!G223</f>
        <v>0</v>
      </c>
    </row>
    <row r="96" spans="1:10" s="4" customFormat="1" ht="25.5" customHeight="1">
      <c r="A96" s="113" t="s">
        <v>62</v>
      </c>
      <c r="B96" s="122"/>
      <c r="C96" s="114"/>
      <c r="D96" s="114"/>
      <c r="E96" s="71"/>
      <c r="F96" s="114"/>
      <c r="G96" s="336">
        <f>G17+G32+G39+G47+G92+G85+G89</f>
        <v>20629.4721</v>
      </c>
      <c r="J96" s="126"/>
    </row>
    <row r="97" spans="1:7" s="4" customFormat="1" ht="28.5" customHeight="1">
      <c r="A97" s="116" t="s">
        <v>227</v>
      </c>
      <c r="B97" s="36" t="s">
        <v>58</v>
      </c>
      <c r="C97" s="55" t="s">
        <v>358</v>
      </c>
      <c r="D97" s="55" t="s">
        <v>359</v>
      </c>
      <c r="E97" s="55" t="s">
        <v>105</v>
      </c>
      <c r="F97" s="56"/>
      <c r="G97" s="376">
        <f>G98</f>
        <v>1514.5214600000002</v>
      </c>
    </row>
    <row r="98" spans="1:7" s="4" customFormat="1" ht="15.75">
      <c r="A98" s="15" t="s">
        <v>184</v>
      </c>
      <c r="B98" s="37" t="s">
        <v>58</v>
      </c>
      <c r="C98" s="90" t="s">
        <v>358</v>
      </c>
      <c r="D98" s="90" t="s">
        <v>359</v>
      </c>
      <c r="E98" s="70" t="s">
        <v>106</v>
      </c>
      <c r="F98" s="90"/>
      <c r="G98" s="377">
        <f>G99</f>
        <v>1514.5214600000002</v>
      </c>
    </row>
    <row r="99" spans="1:7" s="4" customFormat="1" ht="25.5">
      <c r="A99" s="15" t="s">
        <v>185</v>
      </c>
      <c r="B99" s="37" t="s">
        <v>58</v>
      </c>
      <c r="C99" s="70" t="s">
        <v>358</v>
      </c>
      <c r="D99" s="70" t="s">
        <v>359</v>
      </c>
      <c r="E99" s="70" t="s">
        <v>107</v>
      </c>
      <c r="F99" s="90"/>
      <c r="G99" s="377">
        <f>G100</f>
        <v>1514.5214600000002</v>
      </c>
    </row>
    <row r="100" spans="1:7" s="68" customFormat="1" ht="27" customHeight="1">
      <c r="A100" s="59" t="s">
        <v>228</v>
      </c>
      <c r="B100" s="37" t="s">
        <v>58</v>
      </c>
      <c r="C100" s="70" t="s">
        <v>358</v>
      </c>
      <c r="D100" s="70" t="s">
        <v>359</v>
      </c>
      <c r="E100" s="70" t="s">
        <v>107</v>
      </c>
      <c r="F100" s="90" t="s">
        <v>536</v>
      </c>
      <c r="G100" s="377">
        <f>G101</f>
        <v>1514.5214600000002</v>
      </c>
    </row>
    <row r="101" spans="1:7" s="4" customFormat="1" ht="15" customHeight="1">
      <c r="A101" s="59" t="s">
        <v>229</v>
      </c>
      <c r="B101" s="37" t="s">
        <v>58</v>
      </c>
      <c r="C101" s="70" t="s">
        <v>358</v>
      </c>
      <c r="D101" s="70" t="s">
        <v>359</v>
      </c>
      <c r="E101" s="70" t="s">
        <v>107</v>
      </c>
      <c r="F101" s="90" t="s">
        <v>460</v>
      </c>
      <c r="G101" s="377">
        <f>'расх 21 г'!G23</f>
        <v>1514.5214600000002</v>
      </c>
    </row>
    <row r="102" spans="1:10" s="4" customFormat="1" ht="25.5" customHeight="1" hidden="1">
      <c r="A102" s="92" t="s">
        <v>186</v>
      </c>
      <c r="B102" s="60" t="s">
        <v>58</v>
      </c>
      <c r="C102" s="86" t="s">
        <v>358</v>
      </c>
      <c r="D102" s="86" t="s">
        <v>359</v>
      </c>
      <c r="E102" s="86" t="s">
        <v>107</v>
      </c>
      <c r="F102" s="86">
        <v>121</v>
      </c>
      <c r="G102" s="375"/>
      <c r="J102" s="126"/>
    </row>
    <row r="103" spans="1:7" s="4" customFormat="1" ht="51.75" customHeight="1" hidden="1">
      <c r="A103" s="92" t="s">
        <v>188</v>
      </c>
      <c r="B103" s="60" t="s">
        <v>58</v>
      </c>
      <c r="C103" s="86" t="s">
        <v>358</v>
      </c>
      <c r="D103" s="86" t="s">
        <v>359</v>
      </c>
      <c r="E103" s="86" t="s">
        <v>107</v>
      </c>
      <c r="F103" s="86" t="s">
        <v>189</v>
      </c>
      <c r="G103" s="375"/>
    </row>
    <row r="104" spans="1:7" s="4" customFormat="1" ht="26.25" customHeight="1">
      <c r="A104" s="116" t="s">
        <v>190</v>
      </c>
      <c r="B104" s="36" t="s">
        <v>58</v>
      </c>
      <c r="C104" s="34" t="s">
        <v>358</v>
      </c>
      <c r="D104" s="34" t="s">
        <v>361</v>
      </c>
      <c r="E104" s="55" t="s">
        <v>108</v>
      </c>
      <c r="F104" s="34"/>
      <c r="G104" s="123">
        <f>G105</f>
        <v>1009.0807</v>
      </c>
    </row>
    <row r="105" spans="1:7" s="4" customFormat="1" ht="15.75">
      <c r="A105" s="94" t="s">
        <v>230</v>
      </c>
      <c r="B105" s="37" t="s">
        <v>58</v>
      </c>
      <c r="C105" s="29" t="s">
        <v>358</v>
      </c>
      <c r="D105" s="29" t="s">
        <v>361</v>
      </c>
      <c r="E105" s="70" t="s">
        <v>109</v>
      </c>
      <c r="F105" s="40"/>
      <c r="G105" s="124">
        <f>G106</f>
        <v>1009.0807</v>
      </c>
    </row>
    <row r="106" spans="1:7" s="4" customFormat="1" ht="25.5">
      <c r="A106" s="15" t="s">
        <v>185</v>
      </c>
      <c r="B106" s="37" t="s">
        <v>58</v>
      </c>
      <c r="C106" s="29" t="s">
        <v>358</v>
      </c>
      <c r="D106" s="29" t="s">
        <v>361</v>
      </c>
      <c r="E106" s="70" t="s">
        <v>110</v>
      </c>
      <c r="F106" s="40"/>
      <c r="G106" s="377">
        <f>G107</f>
        <v>1009.0807</v>
      </c>
    </row>
    <row r="107" spans="1:7" s="4" customFormat="1" ht="39.75" customHeight="1">
      <c r="A107" s="59" t="s">
        <v>228</v>
      </c>
      <c r="B107" s="37" t="s">
        <v>58</v>
      </c>
      <c r="C107" s="29" t="s">
        <v>358</v>
      </c>
      <c r="D107" s="29" t="s">
        <v>361</v>
      </c>
      <c r="E107" s="70" t="s">
        <v>110</v>
      </c>
      <c r="F107" s="40" t="s">
        <v>536</v>
      </c>
      <c r="G107" s="377">
        <f>G108</f>
        <v>1009.0807</v>
      </c>
    </row>
    <row r="108" spans="1:10" s="4" customFormat="1" ht="26.25" customHeight="1">
      <c r="A108" s="59" t="s">
        <v>229</v>
      </c>
      <c r="B108" s="37" t="s">
        <v>58</v>
      </c>
      <c r="C108" s="29" t="s">
        <v>358</v>
      </c>
      <c r="D108" s="29" t="s">
        <v>361</v>
      </c>
      <c r="E108" s="70" t="s">
        <v>110</v>
      </c>
      <c r="F108" s="40" t="s">
        <v>460</v>
      </c>
      <c r="G108" s="377">
        <f>'расх 21 г'!G31</f>
        <v>1009.0807</v>
      </c>
      <c r="J108" s="127"/>
    </row>
    <row r="109" spans="1:7" s="4" customFormat="1" ht="27" customHeight="1" hidden="1">
      <c r="A109" s="92" t="s">
        <v>186</v>
      </c>
      <c r="B109" s="60" t="s">
        <v>58</v>
      </c>
      <c r="C109" s="86" t="s">
        <v>358</v>
      </c>
      <c r="D109" s="86" t="s">
        <v>361</v>
      </c>
      <c r="E109" s="86" t="s">
        <v>110</v>
      </c>
      <c r="F109" s="86">
        <v>121</v>
      </c>
      <c r="G109" s="375"/>
    </row>
    <row r="110" spans="1:7" s="4" customFormat="1" ht="52.5" customHeight="1" hidden="1">
      <c r="A110" s="92" t="s">
        <v>188</v>
      </c>
      <c r="B110" s="60" t="s">
        <v>58</v>
      </c>
      <c r="C110" s="86" t="s">
        <v>358</v>
      </c>
      <c r="D110" s="86" t="s">
        <v>361</v>
      </c>
      <c r="E110" s="86" t="s">
        <v>110</v>
      </c>
      <c r="F110" s="86" t="s">
        <v>189</v>
      </c>
      <c r="G110" s="375"/>
    </row>
    <row r="111" spans="1:7" s="4" customFormat="1" ht="26.25" customHeight="1">
      <c r="A111" s="54" t="s">
        <v>191</v>
      </c>
      <c r="B111" s="37" t="s">
        <v>58</v>
      </c>
      <c r="C111" s="29" t="s">
        <v>358</v>
      </c>
      <c r="D111" s="29" t="s">
        <v>360</v>
      </c>
      <c r="E111" s="55" t="s">
        <v>111</v>
      </c>
      <c r="F111" s="34"/>
      <c r="G111" s="123">
        <f>G112+G162+G202+G131</f>
        <v>23517.32506</v>
      </c>
    </row>
    <row r="112" spans="1:7" s="4" customFormat="1" ht="25.5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112</v>
      </c>
      <c r="F112" s="29"/>
      <c r="G112" s="124">
        <f>G113+G119</f>
        <v>9303.364440000001</v>
      </c>
    </row>
    <row r="113" spans="1:7" s="4" customFormat="1" ht="25.5">
      <c r="A113" s="15" t="s">
        <v>185</v>
      </c>
      <c r="B113" s="37" t="s">
        <v>58</v>
      </c>
      <c r="C113" s="29" t="s">
        <v>358</v>
      </c>
      <c r="D113" s="29" t="s">
        <v>360</v>
      </c>
      <c r="E113" s="70" t="s">
        <v>113</v>
      </c>
      <c r="F113" s="29"/>
      <c r="G113" s="335">
        <f>G114</f>
        <v>8114.88752</v>
      </c>
    </row>
    <row r="114" spans="1:7" s="4" customFormat="1" ht="41.25" customHeight="1">
      <c r="A114" s="59" t="s">
        <v>228</v>
      </c>
      <c r="B114" s="37" t="s">
        <v>58</v>
      </c>
      <c r="C114" s="29" t="s">
        <v>358</v>
      </c>
      <c r="D114" s="29" t="s">
        <v>360</v>
      </c>
      <c r="E114" s="70" t="s">
        <v>113</v>
      </c>
      <c r="F114" s="29" t="s">
        <v>536</v>
      </c>
      <c r="G114" s="335">
        <f>G115</f>
        <v>8114.88752</v>
      </c>
    </row>
    <row r="115" spans="1:7" s="4" customFormat="1" ht="19.5" customHeight="1">
      <c r="A115" s="15" t="s">
        <v>194</v>
      </c>
      <c r="B115" s="37" t="s">
        <v>58</v>
      </c>
      <c r="C115" s="29" t="s">
        <v>358</v>
      </c>
      <c r="D115" s="29" t="s">
        <v>360</v>
      </c>
      <c r="E115" s="70" t="s">
        <v>113</v>
      </c>
      <c r="F115" s="29" t="s">
        <v>460</v>
      </c>
      <c r="G115" s="335">
        <f>'расх 21 г'!G39</f>
        <v>8114.88752</v>
      </c>
    </row>
    <row r="116" spans="1:7" s="4" customFormat="1" ht="29.25" customHeight="1" hidden="1">
      <c r="A116" s="92" t="s">
        <v>186</v>
      </c>
      <c r="B116" s="60" t="s">
        <v>58</v>
      </c>
      <c r="C116" s="72" t="s">
        <v>358</v>
      </c>
      <c r="D116" s="72" t="s">
        <v>360</v>
      </c>
      <c r="E116" s="86" t="s">
        <v>113</v>
      </c>
      <c r="F116" s="72" t="s">
        <v>373</v>
      </c>
      <c r="G116" s="124">
        <v>5080</v>
      </c>
    </row>
    <row r="117" spans="1:7" s="4" customFormat="1" ht="28.5" customHeight="1" hidden="1">
      <c r="A117" s="92" t="s">
        <v>197</v>
      </c>
      <c r="B117" s="60" t="s">
        <v>58</v>
      </c>
      <c r="C117" s="72" t="s">
        <v>358</v>
      </c>
      <c r="D117" s="72" t="s">
        <v>360</v>
      </c>
      <c r="E117" s="86" t="s">
        <v>113</v>
      </c>
      <c r="F117" s="72" t="s">
        <v>374</v>
      </c>
      <c r="G117" s="124">
        <v>2.34</v>
      </c>
    </row>
    <row r="118" spans="1:7" s="4" customFormat="1" ht="38.25" hidden="1">
      <c r="A118" s="92" t="s">
        <v>188</v>
      </c>
      <c r="B118" s="60" t="s">
        <v>58</v>
      </c>
      <c r="C118" s="72" t="s">
        <v>358</v>
      </c>
      <c r="D118" s="72" t="s">
        <v>360</v>
      </c>
      <c r="E118" s="86" t="s">
        <v>113</v>
      </c>
      <c r="F118" s="72" t="s">
        <v>189</v>
      </c>
      <c r="G118" s="124">
        <v>1417.445</v>
      </c>
    </row>
    <row r="119" spans="1:7" s="4" customFormat="1" ht="27" customHeight="1">
      <c r="A119" s="15" t="s">
        <v>193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/>
      <c r="G119" s="124">
        <f>G120+G124</f>
        <v>1188.47692</v>
      </c>
    </row>
    <row r="120" spans="1:7" s="4" customFormat="1" ht="16.5" customHeight="1">
      <c r="A120" s="28" t="s">
        <v>232</v>
      </c>
      <c r="B120" s="37" t="s">
        <v>58</v>
      </c>
      <c r="C120" s="29" t="s">
        <v>358</v>
      </c>
      <c r="D120" s="29" t="s">
        <v>360</v>
      </c>
      <c r="E120" s="70" t="s">
        <v>114</v>
      </c>
      <c r="F120" s="29" t="s">
        <v>233</v>
      </c>
      <c r="G120" s="124">
        <f>G121</f>
        <v>1160.5709200000001</v>
      </c>
    </row>
    <row r="121" spans="1:7" s="4" customFormat="1" ht="16.5" customHeight="1">
      <c r="A121" s="15" t="s">
        <v>234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195</v>
      </c>
      <c r="G121" s="124">
        <f>'расх 21 г'!G45</f>
        <v>1160.5709200000001</v>
      </c>
    </row>
    <row r="122" spans="1:7" s="4" customFormat="1" ht="66.75" customHeight="1" hidden="1">
      <c r="A122" s="65" t="s">
        <v>375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376</v>
      </c>
      <c r="G122" s="124">
        <v>441.02</v>
      </c>
    </row>
    <row r="123" spans="1:7" s="4" customFormat="1" ht="18" customHeight="1" hidden="1">
      <c r="A123" s="65" t="s">
        <v>453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377</v>
      </c>
      <c r="G123" s="124">
        <v>1044.489</v>
      </c>
    </row>
    <row r="124" spans="1:7" s="4" customFormat="1" ht="17.25" customHeight="1">
      <c r="A124" s="28" t="s">
        <v>45</v>
      </c>
      <c r="B124" s="37" t="s">
        <v>58</v>
      </c>
      <c r="C124" s="29" t="s">
        <v>358</v>
      </c>
      <c r="D124" s="29" t="s">
        <v>360</v>
      </c>
      <c r="E124" s="70" t="s">
        <v>114</v>
      </c>
      <c r="F124" s="29" t="s">
        <v>235</v>
      </c>
      <c r="G124" s="124">
        <f>G125+G127</f>
        <v>27.906</v>
      </c>
    </row>
    <row r="125" spans="1:7" s="4" customFormat="1" ht="17.25" customHeight="1" hidden="1">
      <c r="A125" s="28" t="s">
        <v>236</v>
      </c>
      <c r="B125" s="37" t="s">
        <v>58</v>
      </c>
      <c r="C125" s="29" t="s">
        <v>358</v>
      </c>
      <c r="D125" s="29" t="s">
        <v>360</v>
      </c>
      <c r="E125" s="117" t="s">
        <v>114</v>
      </c>
      <c r="F125" s="29" t="s">
        <v>237</v>
      </c>
      <c r="G125" s="124">
        <f>'расх 21 г'!G50</f>
        <v>0</v>
      </c>
    </row>
    <row r="126" spans="1:7" ht="39.75" customHeight="1" hidden="1">
      <c r="A126" s="97" t="s">
        <v>238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295</v>
      </c>
      <c r="G126" s="124"/>
    </row>
    <row r="127" spans="1:7" ht="15.75" customHeight="1">
      <c r="A127" s="28" t="s">
        <v>239</v>
      </c>
      <c r="B127" s="37" t="s">
        <v>58</v>
      </c>
      <c r="C127" s="29" t="s">
        <v>358</v>
      </c>
      <c r="D127" s="29" t="s">
        <v>360</v>
      </c>
      <c r="E127" s="70" t="s">
        <v>114</v>
      </c>
      <c r="F127" s="29" t="s">
        <v>198</v>
      </c>
      <c r="G127" s="124">
        <f>'расх 21 г'!G52</f>
        <v>27.906</v>
      </c>
    </row>
    <row r="128" spans="1:7" ht="27" customHeight="1" hidden="1">
      <c r="A128" s="65" t="s">
        <v>240</v>
      </c>
      <c r="B128" s="60" t="s">
        <v>58</v>
      </c>
      <c r="C128" s="72" t="s">
        <v>358</v>
      </c>
      <c r="D128" s="72" t="s">
        <v>360</v>
      </c>
      <c r="E128" s="86" t="s">
        <v>114</v>
      </c>
      <c r="F128" s="72" t="s">
        <v>379</v>
      </c>
      <c r="G128" s="124"/>
    </row>
    <row r="129" spans="1:7" ht="42" customHeight="1" hidden="1">
      <c r="A129" s="65" t="s">
        <v>201</v>
      </c>
      <c r="B129" s="60" t="s">
        <v>58</v>
      </c>
      <c r="C129" s="72" t="s">
        <v>358</v>
      </c>
      <c r="D129" s="72" t="s">
        <v>360</v>
      </c>
      <c r="E129" s="86" t="s">
        <v>114</v>
      </c>
      <c r="F129" s="72" t="s">
        <v>200</v>
      </c>
      <c r="G129" s="124"/>
    </row>
    <row r="130" spans="1:7" ht="16.5" customHeight="1" hidden="1">
      <c r="A130" s="28" t="s">
        <v>191</v>
      </c>
      <c r="B130" s="37" t="s">
        <v>58</v>
      </c>
      <c r="C130" s="29" t="s">
        <v>364</v>
      </c>
      <c r="D130" s="29" t="s">
        <v>358</v>
      </c>
      <c r="E130" s="70" t="s">
        <v>111</v>
      </c>
      <c r="F130" s="22"/>
      <c r="G130" s="371">
        <f>G131</f>
        <v>9326.376209999999</v>
      </c>
    </row>
    <row r="131" spans="1:7" ht="15.75">
      <c r="A131" s="64" t="s">
        <v>203</v>
      </c>
      <c r="B131" s="58" t="s">
        <v>58</v>
      </c>
      <c r="C131" s="50" t="s">
        <v>364</v>
      </c>
      <c r="D131" s="50" t="s">
        <v>358</v>
      </c>
      <c r="E131" s="386" t="s">
        <v>130</v>
      </c>
      <c r="F131" s="387"/>
      <c r="G131" s="388">
        <f>'расх 21 г'!G226</f>
        <v>9326.376209999999</v>
      </c>
    </row>
    <row r="132" spans="1:7" ht="28.5" customHeight="1" hidden="1">
      <c r="A132" s="28" t="s">
        <v>267</v>
      </c>
      <c r="B132" s="37" t="s">
        <v>58</v>
      </c>
      <c r="C132" s="29" t="s">
        <v>364</v>
      </c>
      <c r="D132" s="29" t="s">
        <v>358</v>
      </c>
      <c r="E132" s="70" t="s">
        <v>131</v>
      </c>
      <c r="F132" s="22"/>
      <c r="G132" s="371">
        <f>G133</f>
        <v>0</v>
      </c>
    </row>
    <row r="133" spans="1:7" ht="28.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131</v>
      </c>
      <c r="F133" s="22" t="s">
        <v>536</v>
      </c>
      <c r="G133" s="371">
        <f>G134</f>
        <v>0</v>
      </c>
    </row>
    <row r="134" spans="1:7" ht="29.25" customHeight="1" hidden="1">
      <c r="A134" s="28" t="s">
        <v>289</v>
      </c>
      <c r="B134" s="37" t="s">
        <v>58</v>
      </c>
      <c r="C134" s="29" t="s">
        <v>364</v>
      </c>
      <c r="D134" s="29" t="s">
        <v>358</v>
      </c>
      <c r="E134" s="70" t="s">
        <v>131</v>
      </c>
      <c r="F134" s="22" t="s">
        <v>424</v>
      </c>
      <c r="G134" s="371"/>
    </row>
    <row r="135" spans="1:7" ht="51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131</v>
      </c>
      <c r="F135" s="72" t="s">
        <v>396</v>
      </c>
      <c r="G135" s="371"/>
    </row>
    <row r="136" spans="1:7" ht="17.25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131</v>
      </c>
      <c r="F136" s="72" t="s">
        <v>397</v>
      </c>
      <c r="G136" s="371"/>
    </row>
    <row r="137" spans="1:7" ht="25.5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131</v>
      </c>
      <c r="F137" s="72" t="s">
        <v>187</v>
      </c>
      <c r="G137" s="371"/>
    </row>
    <row r="138" spans="1:7" ht="27.75" customHeight="1" hidden="1">
      <c r="A138" s="28" t="s">
        <v>272</v>
      </c>
      <c r="B138" s="37" t="s">
        <v>58</v>
      </c>
      <c r="C138" s="29" t="s">
        <v>364</v>
      </c>
      <c r="D138" s="29" t="s">
        <v>358</v>
      </c>
      <c r="E138" s="70" t="s">
        <v>133</v>
      </c>
      <c r="F138" s="22"/>
      <c r="G138" s="371">
        <f>G139</f>
        <v>0</v>
      </c>
    </row>
    <row r="139" spans="1:7" ht="27.75" customHeight="1" hidden="1">
      <c r="A139" s="59" t="s">
        <v>228</v>
      </c>
      <c r="B139" s="37" t="s">
        <v>58</v>
      </c>
      <c r="C139" s="29" t="s">
        <v>364</v>
      </c>
      <c r="D139" s="29" t="s">
        <v>358</v>
      </c>
      <c r="E139" s="70" t="s">
        <v>133</v>
      </c>
      <c r="F139" s="22" t="s">
        <v>536</v>
      </c>
      <c r="G139" s="371">
        <f>G140</f>
        <v>0</v>
      </c>
    </row>
    <row r="140" spans="1:7" ht="42" customHeight="1" hidden="1">
      <c r="A140" s="28" t="s">
        <v>63</v>
      </c>
      <c r="B140" s="37" t="s">
        <v>58</v>
      </c>
      <c r="C140" s="29" t="s">
        <v>364</v>
      </c>
      <c r="D140" s="29" t="s">
        <v>358</v>
      </c>
      <c r="E140" s="70" t="s">
        <v>133</v>
      </c>
      <c r="F140" s="22" t="s">
        <v>424</v>
      </c>
      <c r="G140" s="371"/>
    </row>
    <row r="141" spans="1:7" ht="42" customHeight="1" hidden="1">
      <c r="A141" s="65" t="s">
        <v>268</v>
      </c>
      <c r="B141" s="37" t="s">
        <v>58</v>
      </c>
      <c r="C141" s="72" t="s">
        <v>364</v>
      </c>
      <c r="D141" s="72" t="s">
        <v>358</v>
      </c>
      <c r="E141" s="86" t="s">
        <v>133</v>
      </c>
      <c r="F141" s="72" t="s">
        <v>396</v>
      </c>
      <c r="G141" s="371"/>
    </row>
    <row r="142" spans="1:7" ht="18" customHeight="1" hidden="1">
      <c r="A142" s="65" t="s">
        <v>269</v>
      </c>
      <c r="B142" s="37" t="s">
        <v>58</v>
      </c>
      <c r="C142" s="72" t="s">
        <v>364</v>
      </c>
      <c r="D142" s="72" t="s">
        <v>358</v>
      </c>
      <c r="E142" s="86" t="s">
        <v>273</v>
      </c>
      <c r="F142" s="72" t="s">
        <v>397</v>
      </c>
      <c r="G142" s="371"/>
    </row>
    <row r="143" spans="1:7" ht="29.25" customHeight="1" hidden="1">
      <c r="A143" s="65" t="s">
        <v>270</v>
      </c>
      <c r="B143" s="37" t="s">
        <v>58</v>
      </c>
      <c r="C143" s="72" t="s">
        <v>364</v>
      </c>
      <c r="D143" s="72" t="s">
        <v>358</v>
      </c>
      <c r="E143" s="86" t="s">
        <v>133</v>
      </c>
      <c r="F143" s="72" t="s">
        <v>187</v>
      </c>
      <c r="G143" s="371"/>
    </row>
    <row r="144" spans="1:7" ht="29.25" customHeight="1" hidden="1">
      <c r="A144" s="26" t="s">
        <v>72</v>
      </c>
      <c r="B144" s="37" t="s">
        <v>406</v>
      </c>
      <c r="C144" s="24" t="s">
        <v>364</v>
      </c>
      <c r="D144" s="24" t="s">
        <v>358</v>
      </c>
      <c r="E144" s="27" t="s">
        <v>135</v>
      </c>
      <c r="F144" s="24"/>
      <c r="G144" s="378">
        <f>G145</f>
        <v>0</v>
      </c>
    </row>
    <row r="145" spans="1:7" ht="29.25" customHeight="1" hidden="1">
      <c r="A145" s="59" t="s">
        <v>228</v>
      </c>
      <c r="B145" s="37" t="s">
        <v>406</v>
      </c>
      <c r="C145" s="24" t="s">
        <v>364</v>
      </c>
      <c r="D145" s="24" t="s">
        <v>358</v>
      </c>
      <c r="E145" s="27" t="s">
        <v>135</v>
      </c>
      <c r="F145" s="24" t="s">
        <v>536</v>
      </c>
      <c r="G145" s="378">
        <f>G146</f>
        <v>0</v>
      </c>
    </row>
    <row r="146" spans="1:7" ht="15.75" hidden="1">
      <c r="A146" s="26" t="s">
        <v>289</v>
      </c>
      <c r="B146" s="37" t="s">
        <v>406</v>
      </c>
      <c r="C146" s="24" t="s">
        <v>364</v>
      </c>
      <c r="D146" s="24" t="s">
        <v>358</v>
      </c>
      <c r="E146" s="27" t="s">
        <v>135</v>
      </c>
      <c r="F146" s="22" t="s">
        <v>424</v>
      </c>
      <c r="G146" s="378"/>
    </row>
    <row r="147" spans="1:8" ht="27" customHeight="1" hidden="1">
      <c r="A147" s="28" t="s">
        <v>599</v>
      </c>
      <c r="B147" s="37" t="s">
        <v>58</v>
      </c>
      <c r="C147" s="29" t="s">
        <v>364</v>
      </c>
      <c r="D147" s="29" t="s">
        <v>358</v>
      </c>
      <c r="E147" s="70" t="s">
        <v>598</v>
      </c>
      <c r="F147" s="29"/>
      <c r="G147" s="371">
        <f>G150+G154</f>
        <v>0</v>
      </c>
      <c r="H147" s="39"/>
    </row>
    <row r="148" spans="1:8" ht="27" customHeight="1">
      <c r="A148" s="28" t="s">
        <v>605</v>
      </c>
      <c r="B148" s="37"/>
      <c r="C148" s="29"/>
      <c r="D148" s="29"/>
      <c r="E148" s="70" t="s">
        <v>607</v>
      </c>
      <c r="F148" s="29" t="s">
        <v>396</v>
      </c>
      <c r="G148" s="371">
        <f>'расх 21 г'!G227</f>
        <v>5134.523999999999</v>
      </c>
      <c r="H148" s="39"/>
    </row>
    <row r="149" spans="1:8" ht="27" customHeight="1">
      <c r="A149" s="28" t="s">
        <v>606</v>
      </c>
      <c r="B149" s="37"/>
      <c r="C149" s="29"/>
      <c r="D149" s="29"/>
      <c r="E149" s="70" t="s">
        <v>607</v>
      </c>
      <c r="F149" s="29" t="s">
        <v>187</v>
      </c>
      <c r="G149" s="371">
        <f>'расх 21 г'!G228</f>
        <v>4125.90075</v>
      </c>
      <c r="H149" s="39"/>
    </row>
    <row r="150" spans="1:8" ht="19.5" customHeight="1">
      <c r="A150" s="28" t="s">
        <v>599</v>
      </c>
      <c r="B150" s="37" t="s">
        <v>58</v>
      </c>
      <c r="C150" s="29" t="s">
        <v>364</v>
      </c>
      <c r="D150" s="29" t="s">
        <v>358</v>
      </c>
      <c r="E150" s="70" t="s">
        <v>598</v>
      </c>
      <c r="F150" s="29" t="s">
        <v>233</v>
      </c>
      <c r="G150" s="371">
        <f>G151</f>
        <v>0</v>
      </c>
      <c r="H150" s="39"/>
    </row>
    <row r="151" spans="1:7" ht="27.75" customHeight="1">
      <c r="A151" s="15" t="s">
        <v>234</v>
      </c>
      <c r="B151" s="37" t="s">
        <v>58</v>
      </c>
      <c r="C151" s="29" t="s">
        <v>364</v>
      </c>
      <c r="D151" s="29" t="s">
        <v>358</v>
      </c>
      <c r="E151" s="70" t="s">
        <v>598</v>
      </c>
      <c r="F151" s="29" t="s">
        <v>195</v>
      </c>
      <c r="G151" s="371">
        <f>G153</f>
        <v>0</v>
      </c>
    </row>
    <row r="152" spans="1:7" ht="25.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132</v>
      </c>
      <c r="F152" s="72" t="s">
        <v>376</v>
      </c>
      <c r="G152" s="371"/>
    </row>
    <row r="153" spans="1:7" ht="27.75" customHeight="1">
      <c r="A153" s="28" t="s">
        <v>453</v>
      </c>
      <c r="B153" s="37" t="s">
        <v>58</v>
      </c>
      <c r="C153" s="72" t="s">
        <v>364</v>
      </c>
      <c r="D153" s="72" t="s">
        <v>358</v>
      </c>
      <c r="E153" s="70" t="s">
        <v>598</v>
      </c>
      <c r="F153" s="29" t="s">
        <v>377</v>
      </c>
      <c r="G153" s="371">
        <f>'расх 21 г'!G232</f>
        <v>0</v>
      </c>
    </row>
    <row r="154" spans="1:7" ht="27.75" customHeight="1" hidden="1">
      <c r="A154" s="28" t="s">
        <v>45</v>
      </c>
      <c r="B154" s="37" t="s">
        <v>58</v>
      </c>
      <c r="C154" s="29" t="s">
        <v>364</v>
      </c>
      <c r="D154" s="29" t="s">
        <v>358</v>
      </c>
      <c r="E154" s="70" t="s">
        <v>132</v>
      </c>
      <c r="F154" s="29" t="s">
        <v>235</v>
      </c>
      <c r="G154" s="371">
        <f>G155</f>
        <v>0</v>
      </c>
    </row>
    <row r="155" spans="1:7" ht="27.75" customHeight="1" hidden="1">
      <c r="A155" s="28" t="s">
        <v>199</v>
      </c>
      <c r="B155" s="37" t="s">
        <v>58</v>
      </c>
      <c r="C155" s="29" t="s">
        <v>364</v>
      </c>
      <c r="D155" s="29" t="s">
        <v>358</v>
      </c>
      <c r="E155" s="70" t="s">
        <v>132</v>
      </c>
      <c r="F155" s="29" t="s">
        <v>198</v>
      </c>
      <c r="G155" s="371"/>
    </row>
    <row r="156" spans="1:7" ht="25.5" hidden="1">
      <c r="A156" s="65" t="s">
        <v>378</v>
      </c>
      <c r="B156" s="37" t="s">
        <v>58</v>
      </c>
      <c r="C156" s="72" t="s">
        <v>364</v>
      </c>
      <c r="D156" s="72" t="s">
        <v>358</v>
      </c>
      <c r="E156" s="86" t="s">
        <v>132</v>
      </c>
      <c r="F156" s="72" t="s">
        <v>379</v>
      </c>
      <c r="G156" s="371"/>
    </row>
    <row r="157" spans="1:7" ht="26.25" customHeight="1" hidden="1">
      <c r="A157" s="28" t="s">
        <v>274</v>
      </c>
      <c r="B157" s="37" t="s">
        <v>58</v>
      </c>
      <c r="C157" s="29" t="s">
        <v>364</v>
      </c>
      <c r="D157" s="29" t="s">
        <v>358</v>
      </c>
      <c r="E157" s="70" t="s">
        <v>134</v>
      </c>
      <c r="F157" s="29"/>
      <c r="G157" s="371">
        <f>G158</f>
        <v>0</v>
      </c>
    </row>
    <row r="158" spans="1:10" ht="26.25" customHeight="1" hidden="1">
      <c r="A158" s="28" t="s">
        <v>232</v>
      </c>
      <c r="B158" s="37" t="s">
        <v>58</v>
      </c>
      <c r="C158" s="29" t="s">
        <v>364</v>
      </c>
      <c r="D158" s="29" t="s">
        <v>358</v>
      </c>
      <c r="E158" s="70" t="s">
        <v>134</v>
      </c>
      <c r="F158" s="29" t="s">
        <v>233</v>
      </c>
      <c r="G158" s="371">
        <f>G159</f>
        <v>0</v>
      </c>
      <c r="J158" s="38"/>
    </row>
    <row r="159" spans="1:7" s="4" customFormat="1" ht="30.75" customHeight="1" hidden="1">
      <c r="A159" s="15" t="s">
        <v>234</v>
      </c>
      <c r="B159" s="37" t="s">
        <v>58</v>
      </c>
      <c r="C159" s="29" t="s">
        <v>364</v>
      </c>
      <c r="D159" s="29" t="s">
        <v>358</v>
      </c>
      <c r="E159" s="70" t="s">
        <v>134</v>
      </c>
      <c r="F159" s="29" t="s">
        <v>195</v>
      </c>
      <c r="G159" s="371"/>
    </row>
    <row r="160" spans="1:7" s="4" customFormat="1" ht="30.75" customHeight="1" hidden="1">
      <c r="A160" s="65" t="s">
        <v>375</v>
      </c>
      <c r="B160" s="37" t="s">
        <v>58</v>
      </c>
      <c r="C160" s="72" t="s">
        <v>364</v>
      </c>
      <c r="D160" s="72" t="s">
        <v>358</v>
      </c>
      <c r="E160" s="86" t="s">
        <v>134</v>
      </c>
      <c r="F160" s="72" t="s">
        <v>376</v>
      </c>
      <c r="G160" s="371"/>
    </row>
    <row r="161" spans="1:7" s="4" customFormat="1" ht="30.75" customHeight="1" hidden="1">
      <c r="A161" s="65" t="s">
        <v>453</v>
      </c>
      <c r="B161" s="37" t="s">
        <v>58</v>
      </c>
      <c r="C161" s="72" t="s">
        <v>364</v>
      </c>
      <c r="D161" s="72" t="s">
        <v>358</v>
      </c>
      <c r="E161" s="86" t="s">
        <v>134</v>
      </c>
      <c r="F161" s="72" t="s">
        <v>377</v>
      </c>
      <c r="G161" s="371"/>
    </row>
    <row r="162" spans="1:7" s="4" customFormat="1" ht="30" customHeight="1">
      <c r="A162" s="66" t="s">
        <v>241</v>
      </c>
      <c r="B162" s="58" t="s">
        <v>155</v>
      </c>
      <c r="C162" s="69" t="s">
        <v>359</v>
      </c>
      <c r="D162" s="69" t="s">
        <v>361</v>
      </c>
      <c r="E162" s="74" t="s">
        <v>116</v>
      </c>
      <c r="F162" s="29"/>
      <c r="G162" s="369">
        <f>G166+G175+G183+G170+G163</f>
        <v>1144.84</v>
      </c>
    </row>
    <row r="163" spans="1:7" s="4" customFormat="1" ht="22.5" customHeight="1">
      <c r="A163" s="64" t="s">
        <v>754</v>
      </c>
      <c r="B163" s="58"/>
      <c r="C163" s="69"/>
      <c r="D163" s="69"/>
      <c r="E163" s="140" t="s">
        <v>756</v>
      </c>
      <c r="F163" s="29"/>
      <c r="G163" s="371">
        <f>G164</f>
        <v>203.64</v>
      </c>
    </row>
    <row r="164" spans="1:7" s="4" customFormat="1" ht="30" customHeight="1">
      <c r="A164" s="28" t="s">
        <v>232</v>
      </c>
      <c r="B164" s="58"/>
      <c r="C164" s="69"/>
      <c r="D164" s="69"/>
      <c r="E164" s="140" t="s">
        <v>756</v>
      </c>
      <c r="F164" s="29"/>
      <c r="G164" s="371">
        <f>G165</f>
        <v>203.64</v>
      </c>
    </row>
    <row r="165" spans="1:7" s="4" customFormat="1" ht="30" customHeight="1">
      <c r="A165" s="15" t="s">
        <v>234</v>
      </c>
      <c r="B165" s="58"/>
      <c r="C165" s="69"/>
      <c r="D165" s="69"/>
      <c r="E165" s="140" t="s">
        <v>756</v>
      </c>
      <c r="F165" s="29"/>
      <c r="G165" s="371">
        <f>'РБА 2021'!G62</f>
        <v>203.64</v>
      </c>
    </row>
    <row r="166" spans="1:7" ht="36" customHeight="1">
      <c r="A166" s="183" t="s">
        <v>204</v>
      </c>
      <c r="B166" s="37" t="s">
        <v>58</v>
      </c>
      <c r="C166" s="29" t="s">
        <v>358</v>
      </c>
      <c r="D166" s="29" t="s">
        <v>360</v>
      </c>
      <c r="E166" s="70" t="s">
        <v>115</v>
      </c>
      <c r="F166" s="29"/>
      <c r="G166" s="124">
        <f>G167</f>
        <v>3.6</v>
      </c>
    </row>
    <row r="167" spans="1:7" s="4" customFormat="1" ht="30.75" customHeight="1">
      <c r="A167" s="28" t="s">
        <v>232</v>
      </c>
      <c r="B167" s="37" t="s">
        <v>58</v>
      </c>
      <c r="C167" s="29" t="s">
        <v>358</v>
      </c>
      <c r="D167" s="29" t="s">
        <v>360</v>
      </c>
      <c r="E167" s="70" t="s">
        <v>115</v>
      </c>
      <c r="F167" s="29" t="s">
        <v>233</v>
      </c>
      <c r="G167" s="124">
        <f>G168</f>
        <v>3.6</v>
      </c>
    </row>
    <row r="168" spans="1:7" s="4" customFormat="1" ht="26.25" customHeight="1">
      <c r="A168" s="15" t="s">
        <v>234</v>
      </c>
      <c r="B168" s="37" t="s">
        <v>58</v>
      </c>
      <c r="C168" s="29" t="s">
        <v>358</v>
      </c>
      <c r="D168" s="29" t="s">
        <v>360</v>
      </c>
      <c r="E168" s="70" t="s">
        <v>115</v>
      </c>
      <c r="F168" s="29" t="s">
        <v>195</v>
      </c>
      <c r="G168" s="124">
        <f>'расх 21 г'!G58</f>
        <v>3.6</v>
      </c>
    </row>
    <row r="169" spans="1:7" s="4" customFormat="1" ht="30.75" customHeight="1" hidden="1">
      <c r="A169" s="65" t="s">
        <v>453</v>
      </c>
      <c r="B169" s="37" t="s">
        <v>58</v>
      </c>
      <c r="C169" s="72" t="s">
        <v>358</v>
      </c>
      <c r="D169" s="72" t="s">
        <v>360</v>
      </c>
      <c r="E169" s="86" t="s">
        <v>115</v>
      </c>
      <c r="F169" s="72" t="s">
        <v>377</v>
      </c>
      <c r="G169" s="124"/>
    </row>
    <row r="170" spans="1:7" s="4" customFormat="1" ht="25.5" customHeight="1">
      <c r="A170" s="46" t="s">
        <v>211</v>
      </c>
      <c r="B170" s="37" t="s">
        <v>58</v>
      </c>
      <c r="C170" s="29" t="s">
        <v>360</v>
      </c>
      <c r="D170" s="29" t="s">
        <v>363</v>
      </c>
      <c r="E170" s="117" t="s">
        <v>122</v>
      </c>
      <c r="F170" s="29"/>
      <c r="G170" s="124">
        <f>G171</f>
        <v>44.6</v>
      </c>
    </row>
    <row r="171" spans="1:7" ht="29.25" customHeight="1">
      <c r="A171" s="28" t="s">
        <v>232</v>
      </c>
      <c r="B171" s="37"/>
      <c r="C171" s="29"/>
      <c r="D171" s="29"/>
      <c r="E171" s="117" t="s">
        <v>122</v>
      </c>
      <c r="F171" s="29" t="s">
        <v>233</v>
      </c>
      <c r="G171" s="124">
        <f>G172</f>
        <v>44.6</v>
      </c>
    </row>
    <row r="172" spans="1:7" ht="43.5" customHeight="1">
      <c r="A172" s="125" t="s">
        <v>234</v>
      </c>
      <c r="B172" s="37"/>
      <c r="C172" s="29"/>
      <c r="D172" s="29"/>
      <c r="E172" s="117" t="s">
        <v>122</v>
      </c>
      <c r="F172" s="29" t="s">
        <v>195</v>
      </c>
      <c r="G172" s="124">
        <f>G173</f>
        <v>44.6</v>
      </c>
    </row>
    <row r="173" spans="1:7" s="4" customFormat="1" ht="24" customHeight="1">
      <c r="A173" s="28" t="s">
        <v>453</v>
      </c>
      <c r="B173" s="37"/>
      <c r="C173" s="29"/>
      <c r="D173" s="29"/>
      <c r="E173" s="117" t="s">
        <v>115</v>
      </c>
      <c r="F173" s="29" t="s">
        <v>377</v>
      </c>
      <c r="G173" s="124">
        <f>'расх 21 г'!G140</f>
        <v>44.6</v>
      </c>
    </row>
    <row r="174" spans="1:7" s="4" customFormat="1" ht="38.25" hidden="1">
      <c r="A174" s="65" t="s">
        <v>453</v>
      </c>
      <c r="B174" s="37"/>
      <c r="C174" s="72"/>
      <c r="D174" s="72"/>
      <c r="E174" s="86" t="s">
        <v>115</v>
      </c>
      <c r="F174" s="72" t="s">
        <v>377</v>
      </c>
      <c r="G174" s="124"/>
    </row>
    <row r="175" spans="1:7" s="4" customFormat="1" ht="25.5">
      <c r="A175" s="99" t="s">
        <v>205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2"/>
      <c r="G175" s="371">
        <f>G176+G180</f>
        <v>182.99999999999997</v>
      </c>
    </row>
    <row r="176" spans="1:7" s="4" customFormat="1" ht="43.5" customHeight="1">
      <c r="A176" s="59" t="s">
        <v>228</v>
      </c>
      <c r="B176" s="37" t="s">
        <v>58</v>
      </c>
      <c r="C176" s="22" t="s">
        <v>358</v>
      </c>
      <c r="D176" s="22" t="s">
        <v>369</v>
      </c>
      <c r="E176" s="70" t="s">
        <v>603</v>
      </c>
      <c r="F176" s="22" t="s">
        <v>536</v>
      </c>
      <c r="G176" s="371">
        <f>G177</f>
        <v>134.98424999999997</v>
      </c>
    </row>
    <row r="177" spans="1:7" s="4" customFormat="1" ht="15.75">
      <c r="A177" s="15" t="s">
        <v>194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2" t="s">
        <v>460</v>
      </c>
      <c r="G177" s="371">
        <f>'расх 21 г'!G68</f>
        <v>134.98424999999997</v>
      </c>
    </row>
    <row r="178" spans="1:7" s="4" customFormat="1" ht="25.5" customHeight="1" hidden="1">
      <c r="A178" s="92" t="s">
        <v>186</v>
      </c>
      <c r="B178" s="60" t="s">
        <v>58</v>
      </c>
      <c r="C178" s="67" t="s">
        <v>358</v>
      </c>
      <c r="D178" s="67" t="s">
        <v>369</v>
      </c>
      <c r="E178" s="86" t="s">
        <v>117</v>
      </c>
      <c r="F178" s="72" t="s">
        <v>373</v>
      </c>
      <c r="G178" s="124"/>
    </row>
    <row r="179" spans="1:7" ht="27.75" customHeight="1" hidden="1">
      <c r="A179" s="92" t="s">
        <v>188</v>
      </c>
      <c r="B179" s="60" t="s">
        <v>58</v>
      </c>
      <c r="C179" s="67" t="s">
        <v>358</v>
      </c>
      <c r="D179" s="67" t="s">
        <v>369</v>
      </c>
      <c r="E179" s="86" t="s">
        <v>117</v>
      </c>
      <c r="F179" s="72" t="s">
        <v>189</v>
      </c>
      <c r="G179" s="124"/>
    </row>
    <row r="180" spans="1:7" ht="33" customHeight="1">
      <c r="A180" s="28" t="s">
        <v>232</v>
      </c>
      <c r="B180" s="37" t="s">
        <v>58</v>
      </c>
      <c r="C180" s="22" t="s">
        <v>358</v>
      </c>
      <c r="D180" s="22" t="s">
        <v>369</v>
      </c>
      <c r="E180" s="70" t="s">
        <v>603</v>
      </c>
      <c r="F180" s="29" t="s">
        <v>233</v>
      </c>
      <c r="G180" s="124">
        <f>G181</f>
        <v>48.01575</v>
      </c>
    </row>
    <row r="181" spans="1:7" ht="31.5" customHeight="1">
      <c r="A181" s="15" t="s">
        <v>196</v>
      </c>
      <c r="B181" s="37" t="s">
        <v>58</v>
      </c>
      <c r="C181" s="22" t="s">
        <v>358</v>
      </c>
      <c r="D181" s="22" t="s">
        <v>369</v>
      </c>
      <c r="E181" s="70" t="s">
        <v>603</v>
      </c>
      <c r="F181" s="29" t="s">
        <v>195</v>
      </c>
      <c r="G181" s="124">
        <f>'расх 21 г'!G72</f>
        <v>48.01575</v>
      </c>
    </row>
    <row r="182" spans="1:7" ht="15.75" hidden="1">
      <c r="A182" s="65"/>
      <c r="B182" s="37"/>
      <c r="C182" s="72"/>
      <c r="D182" s="72"/>
      <c r="E182" s="86"/>
      <c r="F182" s="72"/>
      <c r="G182" s="124"/>
    </row>
    <row r="183" spans="1:7" ht="38.25">
      <c r="A183" s="99" t="s">
        <v>385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2"/>
      <c r="G183" s="371">
        <f>G184+G189</f>
        <v>709.9999999999999</v>
      </c>
    </row>
    <row r="184" spans="1:7" ht="39.75" customHeight="1">
      <c r="A184" s="59" t="s">
        <v>228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2" t="s">
        <v>536</v>
      </c>
      <c r="G184" s="371">
        <f>G185</f>
        <v>680.4930499999999</v>
      </c>
    </row>
    <row r="185" spans="1:7" ht="28.5" customHeight="1">
      <c r="A185" s="15" t="s">
        <v>194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2" t="s">
        <v>460</v>
      </c>
      <c r="G185" s="371">
        <f>'расх 21 г'!G115</f>
        <v>680.4930499999999</v>
      </c>
    </row>
    <row r="186" spans="1:7" ht="25.5" hidden="1">
      <c r="A186" s="92" t="s">
        <v>452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373</v>
      </c>
      <c r="G186" s="124"/>
    </row>
    <row r="187" spans="1:7" ht="15.75" hidden="1">
      <c r="A187" s="92" t="s">
        <v>197</v>
      </c>
      <c r="B187" s="37" t="s">
        <v>58</v>
      </c>
      <c r="C187" s="67" t="s">
        <v>359</v>
      </c>
      <c r="D187" s="67" t="s">
        <v>361</v>
      </c>
      <c r="E187" s="86" t="s">
        <v>120</v>
      </c>
      <c r="F187" s="72" t="s">
        <v>374</v>
      </c>
      <c r="G187" s="124"/>
    </row>
    <row r="188" spans="1:7" ht="29.25" customHeight="1" hidden="1">
      <c r="A188" s="92" t="s">
        <v>188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189</v>
      </c>
      <c r="G188" s="124"/>
    </row>
    <row r="189" spans="1:7" ht="29.25" customHeight="1">
      <c r="A189" s="28" t="s">
        <v>232</v>
      </c>
      <c r="B189" s="37" t="s">
        <v>58</v>
      </c>
      <c r="C189" s="22" t="s">
        <v>359</v>
      </c>
      <c r="D189" s="22" t="s">
        <v>361</v>
      </c>
      <c r="E189" s="70" t="s">
        <v>120</v>
      </c>
      <c r="F189" s="29" t="s">
        <v>233</v>
      </c>
      <c r="G189" s="124">
        <f>G190</f>
        <v>29.50695</v>
      </c>
    </row>
    <row r="190" spans="1:7" ht="32.25" customHeight="1">
      <c r="A190" s="15" t="s">
        <v>234</v>
      </c>
      <c r="B190" s="37" t="s">
        <v>58</v>
      </c>
      <c r="C190" s="22" t="s">
        <v>359</v>
      </c>
      <c r="D190" s="22" t="s">
        <v>361</v>
      </c>
      <c r="E190" s="70" t="s">
        <v>120</v>
      </c>
      <c r="F190" s="29" t="s">
        <v>195</v>
      </c>
      <c r="G190" s="124">
        <f>'расх 21 г'!G120</f>
        <v>29.50695</v>
      </c>
    </row>
    <row r="191" spans="1:7" ht="17.25" customHeight="1" hidden="1">
      <c r="A191" s="65" t="s">
        <v>375</v>
      </c>
      <c r="B191" s="37" t="s">
        <v>58</v>
      </c>
      <c r="C191" s="67" t="s">
        <v>359</v>
      </c>
      <c r="D191" s="67" t="s">
        <v>361</v>
      </c>
      <c r="E191" s="86" t="s">
        <v>120</v>
      </c>
      <c r="F191" s="72" t="s">
        <v>376</v>
      </c>
      <c r="G191" s="335"/>
    </row>
    <row r="192" spans="1:7" s="4" customFormat="1" ht="38.25" hidden="1">
      <c r="A192" s="65" t="s">
        <v>453</v>
      </c>
      <c r="B192" s="37" t="s">
        <v>58</v>
      </c>
      <c r="C192" s="67" t="s">
        <v>359</v>
      </c>
      <c r="D192" s="67" t="s">
        <v>361</v>
      </c>
      <c r="E192" s="86" t="s">
        <v>120</v>
      </c>
      <c r="F192" s="72" t="s">
        <v>377</v>
      </c>
      <c r="G192" s="124"/>
    </row>
    <row r="193" spans="1:7" s="4" customFormat="1" ht="25.5" hidden="1">
      <c r="A193" s="99" t="s">
        <v>205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2"/>
      <c r="G193" s="371">
        <f>G194+G198</f>
        <v>0</v>
      </c>
    </row>
    <row r="194" spans="1:7" s="4" customFormat="1" ht="51" hidden="1">
      <c r="A194" s="59" t="s">
        <v>228</v>
      </c>
      <c r="B194" s="37" t="s">
        <v>58</v>
      </c>
      <c r="C194" s="22" t="s">
        <v>358</v>
      </c>
      <c r="D194" s="22" t="s">
        <v>369</v>
      </c>
      <c r="E194" s="70" t="s">
        <v>117</v>
      </c>
      <c r="F194" s="22" t="s">
        <v>536</v>
      </c>
      <c r="G194" s="371">
        <f>G195</f>
        <v>0</v>
      </c>
    </row>
    <row r="195" spans="1:7" s="4" customFormat="1" ht="15.75" hidden="1">
      <c r="A195" s="15" t="s">
        <v>194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2" t="s">
        <v>460</v>
      </c>
      <c r="G195" s="371"/>
    </row>
    <row r="196" spans="1:7" s="4" customFormat="1" ht="15.75" hidden="1">
      <c r="A196" s="92" t="s">
        <v>186</v>
      </c>
      <c r="B196" s="60" t="s">
        <v>58</v>
      </c>
      <c r="C196" s="67" t="s">
        <v>358</v>
      </c>
      <c r="D196" s="67" t="s">
        <v>369</v>
      </c>
      <c r="E196" s="86" t="s">
        <v>117</v>
      </c>
      <c r="F196" s="72" t="s">
        <v>373</v>
      </c>
      <c r="G196" s="124"/>
    </row>
    <row r="197" spans="1:7" s="4" customFormat="1" ht="28.5" customHeight="1" hidden="1">
      <c r="A197" s="92" t="s">
        <v>188</v>
      </c>
      <c r="B197" s="60" t="s">
        <v>58</v>
      </c>
      <c r="C197" s="67" t="s">
        <v>358</v>
      </c>
      <c r="D197" s="67" t="s">
        <v>369</v>
      </c>
      <c r="E197" s="86" t="s">
        <v>117</v>
      </c>
      <c r="F197" s="72" t="s">
        <v>189</v>
      </c>
      <c r="G197" s="124"/>
    </row>
    <row r="198" spans="1:7" s="11" customFormat="1" ht="29.25" customHeight="1" hidden="1">
      <c r="A198" s="28" t="s">
        <v>232</v>
      </c>
      <c r="B198" s="37" t="s">
        <v>58</v>
      </c>
      <c r="C198" s="22" t="s">
        <v>358</v>
      </c>
      <c r="D198" s="22" t="s">
        <v>369</v>
      </c>
      <c r="E198" s="70" t="s">
        <v>117</v>
      </c>
      <c r="F198" s="29" t="s">
        <v>233</v>
      </c>
      <c r="G198" s="124">
        <f>G199</f>
        <v>0</v>
      </c>
    </row>
    <row r="199" spans="1:7" ht="15.75" customHeight="1" hidden="1">
      <c r="A199" s="15" t="s">
        <v>196</v>
      </c>
      <c r="B199" s="37" t="s">
        <v>58</v>
      </c>
      <c r="C199" s="22" t="s">
        <v>358</v>
      </c>
      <c r="D199" s="22" t="s">
        <v>369</v>
      </c>
      <c r="E199" s="70" t="s">
        <v>117</v>
      </c>
      <c r="F199" s="29" t="s">
        <v>195</v>
      </c>
      <c r="G199" s="124"/>
    </row>
    <row r="200" spans="1:7" ht="15.75" customHeight="1" hidden="1">
      <c r="A200" s="65" t="s">
        <v>375</v>
      </c>
      <c r="B200" s="60" t="s">
        <v>58</v>
      </c>
      <c r="C200" s="67" t="s">
        <v>358</v>
      </c>
      <c r="D200" s="67" t="s">
        <v>369</v>
      </c>
      <c r="E200" s="86" t="s">
        <v>117</v>
      </c>
      <c r="F200" s="72" t="s">
        <v>376</v>
      </c>
      <c r="G200" s="335"/>
    </row>
    <row r="201" spans="1:7" ht="15.75" customHeight="1" hidden="1">
      <c r="A201" s="65" t="s">
        <v>453</v>
      </c>
      <c r="B201" s="60" t="s">
        <v>58</v>
      </c>
      <c r="C201" s="67" t="s">
        <v>358</v>
      </c>
      <c r="D201" s="67" t="s">
        <v>369</v>
      </c>
      <c r="E201" s="86" t="s">
        <v>117</v>
      </c>
      <c r="F201" s="72" t="s">
        <v>377</v>
      </c>
      <c r="G201" s="124"/>
    </row>
    <row r="202" spans="1:7" ht="13.5" customHeight="1">
      <c r="A202" s="75" t="s">
        <v>207</v>
      </c>
      <c r="B202" s="36" t="s">
        <v>58</v>
      </c>
      <c r="C202" s="34" t="s">
        <v>403</v>
      </c>
      <c r="D202" s="34" t="s">
        <v>358</v>
      </c>
      <c r="E202" s="55" t="s">
        <v>118</v>
      </c>
      <c r="F202" s="34"/>
      <c r="G202" s="369">
        <f>G209+G218+G222+G226+G232+G241+G244+G247+G263+G267+G275+G279+G289+G313+G305+G213+G293+G296+G299+G302+G309+G317+G285+G254+G257+G260+G203+G282+G206</f>
        <v>3742.7444099999993</v>
      </c>
    </row>
    <row r="203" spans="1:7" ht="41.25" customHeight="1" hidden="1">
      <c r="A203" s="28" t="s">
        <v>675</v>
      </c>
      <c r="B203" s="36"/>
      <c r="C203" s="34"/>
      <c r="D203" s="34"/>
      <c r="E203" s="356" t="s">
        <v>676</v>
      </c>
      <c r="F203" s="34"/>
      <c r="G203" s="371">
        <f>G204</f>
        <v>0</v>
      </c>
    </row>
    <row r="204" spans="1:7" ht="25.5" customHeight="1" hidden="1">
      <c r="A204" s="28" t="s">
        <v>232</v>
      </c>
      <c r="B204" s="36"/>
      <c r="C204" s="34"/>
      <c r="D204" s="34"/>
      <c r="E204" s="356" t="s">
        <v>676</v>
      </c>
      <c r="F204" s="29" t="s">
        <v>233</v>
      </c>
      <c r="G204" s="371">
        <f>G205</f>
        <v>0</v>
      </c>
    </row>
    <row r="205" spans="1:7" ht="25.5" customHeight="1" hidden="1">
      <c r="A205" s="15" t="s">
        <v>234</v>
      </c>
      <c r="B205" s="36"/>
      <c r="C205" s="34"/>
      <c r="D205" s="34"/>
      <c r="E205" s="356" t="s">
        <v>676</v>
      </c>
      <c r="F205" s="29" t="s">
        <v>195</v>
      </c>
      <c r="G205" s="371">
        <f>'расх 21 г'!G186</f>
        <v>0</v>
      </c>
    </row>
    <row r="206" spans="1:7" ht="25.5" customHeight="1" hidden="1">
      <c r="A206" s="426" t="s">
        <v>747</v>
      </c>
      <c r="B206" s="36"/>
      <c r="C206" s="34"/>
      <c r="D206" s="34"/>
      <c r="E206" s="356" t="s">
        <v>748</v>
      </c>
      <c r="F206" s="29"/>
      <c r="G206" s="371">
        <f>G207</f>
        <v>0</v>
      </c>
    </row>
    <row r="207" spans="1:7" ht="25.5" customHeight="1" hidden="1">
      <c r="A207" s="28" t="s">
        <v>232</v>
      </c>
      <c r="B207" s="36"/>
      <c r="C207" s="34"/>
      <c r="D207" s="34"/>
      <c r="E207" s="117" t="s">
        <v>748</v>
      </c>
      <c r="F207" s="29" t="s">
        <v>233</v>
      </c>
      <c r="G207" s="371">
        <f>G208</f>
        <v>0</v>
      </c>
    </row>
    <row r="208" spans="1:7" ht="25.5" customHeight="1" hidden="1">
      <c r="A208" s="15" t="s">
        <v>234</v>
      </c>
      <c r="B208" s="36"/>
      <c r="C208" s="34"/>
      <c r="D208" s="34"/>
      <c r="E208" s="117" t="s">
        <v>748</v>
      </c>
      <c r="F208" s="29" t="s">
        <v>195</v>
      </c>
      <c r="G208" s="371">
        <v>0</v>
      </c>
    </row>
    <row r="209" spans="1:7" ht="13.5" customHeight="1">
      <c r="A209" s="98" t="s">
        <v>405</v>
      </c>
      <c r="B209" s="37" t="s">
        <v>58</v>
      </c>
      <c r="C209" s="29" t="s">
        <v>403</v>
      </c>
      <c r="D209" s="29" t="s">
        <v>358</v>
      </c>
      <c r="E209" s="70" t="s">
        <v>136</v>
      </c>
      <c r="F209" s="29"/>
      <c r="G209" s="371">
        <f>G210</f>
        <v>129.6</v>
      </c>
    </row>
    <row r="210" spans="1:7" ht="13.5" customHeight="1">
      <c r="A210" s="98" t="s">
        <v>275</v>
      </c>
      <c r="B210" s="37" t="s">
        <v>58</v>
      </c>
      <c r="C210" s="29" t="s">
        <v>403</v>
      </c>
      <c r="D210" s="29" t="s">
        <v>358</v>
      </c>
      <c r="E210" s="70" t="s">
        <v>136</v>
      </c>
      <c r="F210" s="29" t="s">
        <v>276</v>
      </c>
      <c r="G210" s="371">
        <f>G211</f>
        <v>129.6</v>
      </c>
    </row>
    <row r="211" spans="1:7" ht="13.5" customHeight="1">
      <c r="A211" s="76" t="s">
        <v>342</v>
      </c>
      <c r="B211" s="37"/>
      <c r="C211" s="29"/>
      <c r="D211" s="29"/>
      <c r="E211" s="70" t="s">
        <v>136</v>
      </c>
      <c r="F211" s="29" t="s">
        <v>535</v>
      </c>
      <c r="G211" s="371">
        <f>'расх 21 г'!G328</f>
        <v>129.6</v>
      </c>
    </row>
    <row r="212" spans="1:7" ht="13.5" customHeight="1" hidden="1">
      <c r="A212" s="65" t="s">
        <v>455</v>
      </c>
      <c r="B212" s="37" t="s">
        <v>58</v>
      </c>
      <c r="C212" s="72" t="s">
        <v>403</v>
      </c>
      <c r="D212" s="72" t="s">
        <v>358</v>
      </c>
      <c r="E212" s="86" t="s">
        <v>136</v>
      </c>
      <c r="F212" s="72" t="s">
        <v>406</v>
      </c>
      <c r="G212" s="322"/>
    </row>
    <row r="213" spans="1:7" ht="13.5" customHeight="1" hidden="1">
      <c r="A213" s="46" t="s">
        <v>265</v>
      </c>
      <c r="B213" s="37"/>
      <c r="C213" s="29"/>
      <c r="D213" s="29"/>
      <c r="E213" s="47" t="s">
        <v>266</v>
      </c>
      <c r="F213" s="50"/>
      <c r="G213" s="322">
        <f>G214</f>
        <v>0</v>
      </c>
    </row>
    <row r="214" spans="1:7" ht="15" customHeight="1" hidden="1">
      <c r="A214" s="26" t="s">
        <v>45</v>
      </c>
      <c r="B214" s="37"/>
      <c r="C214" s="29"/>
      <c r="D214" s="29"/>
      <c r="E214" s="70" t="s">
        <v>266</v>
      </c>
      <c r="F214" s="29" t="s">
        <v>235</v>
      </c>
      <c r="G214" s="322">
        <f>G215</f>
        <v>0</v>
      </c>
    </row>
    <row r="215" spans="1:7" ht="28.5" customHeight="1" hidden="1">
      <c r="A215" s="26" t="s">
        <v>236</v>
      </c>
      <c r="B215" s="37"/>
      <c r="C215" s="29"/>
      <c r="D215" s="29"/>
      <c r="E215" s="70" t="s">
        <v>266</v>
      </c>
      <c r="F215" s="29" t="s">
        <v>237</v>
      </c>
      <c r="G215" s="322">
        <f>'расх 21 г'!G79</f>
        <v>0</v>
      </c>
    </row>
    <row r="216" spans="1:7" ht="27.75" customHeight="1" hidden="1">
      <c r="A216" s="321" t="s">
        <v>236</v>
      </c>
      <c r="B216" s="60"/>
      <c r="C216" s="72"/>
      <c r="D216" s="72"/>
      <c r="E216" s="70" t="s">
        <v>266</v>
      </c>
      <c r="F216" s="72" t="s">
        <v>295</v>
      </c>
      <c r="G216" s="379"/>
    </row>
    <row r="217" spans="1:7" ht="26.25" customHeight="1" hidden="1">
      <c r="A217" s="28"/>
      <c r="B217" s="37"/>
      <c r="C217" s="29"/>
      <c r="D217" s="29"/>
      <c r="E217" s="117"/>
      <c r="F217" s="29"/>
      <c r="G217" s="322"/>
    </row>
    <row r="218" spans="1:7" ht="28.5" customHeight="1">
      <c r="A218" s="28" t="s">
        <v>288</v>
      </c>
      <c r="B218" s="37" t="s">
        <v>58</v>
      </c>
      <c r="C218" s="29" t="s">
        <v>398</v>
      </c>
      <c r="D218" s="29" t="s">
        <v>358</v>
      </c>
      <c r="E218" s="70" t="s">
        <v>129</v>
      </c>
      <c r="F218" s="22"/>
      <c r="G218" s="371">
        <f>G219</f>
        <v>0</v>
      </c>
    </row>
    <row r="219" spans="1:7" ht="28.5" customHeight="1">
      <c r="A219" s="28" t="s">
        <v>232</v>
      </c>
      <c r="B219" s="37" t="s">
        <v>58</v>
      </c>
      <c r="C219" s="29" t="s">
        <v>364</v>
      </c>
      <c r="D219" s="29" t="s">
        <v>358</v>
      </c>
      <c r="E219" s="70" t="s">
        <v>129</v>
      </c>
      <c r="F219" s="22" t="s">
        <v>233</v>
      </c>
      <c r="G219" s="371">
        <f>G220</f>
        <v>0</v>
      </c>
    </row>
    <row r="220" spans="1:7" ht="28.5" customHeight="1">
      <c r="A220" s="15" t="s">
        <v>234</v>
      </c>
      <c r="B220" s="37" t="s">
        <v>58</v>
      </c>
      <c r="C220" s="29" t="s">
        <v>364</v>
      </c>
      <c r="D220" s="29" t="s">
        <v>358</v>
      </c>
      <c r="E220" s="70" t="s">
        <v>129</v>
      </c>
      <c r="F220" s="22" t="s">
        <v>195</v>
      </c>
      <c r="G220" s="371">
        <f>'расх 21 г'!G321</f>
        <v>0</v>
      </c>
    </row>
    <row r="221" spans="1:7" ht="27" customHeight="1" hidden="1">
      <c r="A221" s="65" t="s">
        <v>453</v>
      </c>
      <c r="B221" s="37" t="s">
        <v>58</v>
      </c>
      <c r="C221" s="72" t="s">
        <v>364</v>
      </c>
      <c r="D221" s="72" t="s">
        <v>358</v>
      </c>
      <c r="E221" s="86" t="s">
        <v>129</v>
      </c>
      <c r="F221" s="72" t="s">
        <v>377</v>
      </c>
      <c r="G221" s="371"/>
    </row>
    <row r="222" spans="1:7" ht="39.75" customHeight="1">
      <c r="A222" s="28" t="s">
        <v>209</v>
      </c>
      <c r="B222" s="37" t="s">
        <v>58</v>
      </c>
      <c r="C222" s="29" t="s">
        <v>361</v>
      </c>
      <c r="D222" s="29" t="s">
        <v>362</v>
      </c>
      <c r="E222" s="70" t="s">
        <v>121</v>
      </c>
      <c r="F222" s="29"/>
      <c r="G222" s="371">
        <f>G223</f>
        <v>229</v>
      </c>
    </row>
    <row r="223" spans="1:7" ht="29.25" customHeight="1">
      <c r="A223" s="28" t="s">
        <v>232</v>
      </c>
      <c r="B223" s="37" t="s">
        <v>58</v>
      </c>
      <c r="C223" s="29" t="s">
        <v>361</v>
      </c>
      <c r="D223" s="29" t="s">
        <v>362</v>
      </c>
      <c r="E223" s="70" t="s">
        <v>121</v>
      </c>
      <c r="F223" s="29" t="s">
        <v>233</v>
      </c>
      <c r="G223" s="371">
        <f>G224</f>
        <v>229</v>
      </c>
    </row>
    <row r="224" spans="1:7" ht="29.25" customHeight="1">
      <c r="A224" s="15" t="s">
        <v>234</v>
      </c>
      <c r="B224" s="37" t="s">
        <v>58</v>
      </c>
      <c r="C224" s="29" t="s">
        <v>361</v>
      </c>
      <c r="D224" s="29" t="s">
        <v>362</v>
      </c>
      <c r="E224" s="70" t="s">
        <v>121</v>
      </c>
      <c r="F224" s="29" t="s">
        <v>195</v>
      </c>
      <c r="G224" s="371">
        <f>'расх 21 г'!G129</f>
        <v>229</v>
      </c>
    </row>
    <row r="225" spans="1:7" ht="29.25" customHeight="1" hidden="1">
      <c r="A225" s="65" t="s">
        <v>453</v>
      </c>
      <c r="B225" s="37" t="s">
        <v>58</v>
      </c>
      <c r="C225" s="72" t="s">
        <v>361</v>
      </c>
      <c r="D225" s="72" t="s">
        <v>362</v>
      </c>
      <c r="E225" s="86" t="s">
        <v>121</v>
      </c>
      <c r="F225" s="72" t="s">
        <v>377</v>
      </c>
      <c r="G225" s="371"/>
    </row>
    <row r="226" spans="1:7" ht="30.75" customHeight="1">
      <c r="A226" s="100" t="s">
        <v>277</v>
      </c>
      <c r="B226" s="37" t="s">
        <v>58</v>
      </c>
      <c r="C226" s="29" t="s">
        <v>401</v>
      </c>
      <c r="D226" s="29" t="s">
        <v>359</v>
      </c>
      <c r="E226" s="70" t="s">
        <v>278</v>
      </c>
      <c r="F226" s="29"/>
      <c r="G226" s="371">
        <f>G227</f>
        <v>245.67833</v>
      </c>
    </row>
    <row r="227" spans="1:7" ht="30.75" customHeight="1">
      <c r="A227" s="28" t="s">
        <v>232</v>
      </c>
      <c r="B227" s="37" t="s">
        <v>58</v>
      </c>
      <c r="C227" s="29" t="s">
        <v>401</v>
      </c>
      <c r="D227" s="29" t="s">
        <v>359</v>
      </c>
      <c r="E227" s="70" t="s">
        <v>278</v>
      </c>
      <c r="F227" s="29" t="s">
        <v>233</v>
      </c>
      <c r="G227" s="371">
        <f>G228</f>
        <v>245.67833</v>
      </c>
    </row>
    <row r="228" spans="1:7" ht="15" customHeight="1">
      <c r="A228" s="15" t="s">
        <v>234</v>
      </c>
      <c r="B228" s="37" t="s">
        <v>58</v>
      </c>
      <c r="C228" s="29" t="s">
        <v>401</v>
      </c>
      <c r="D228" s="29" t="s">
        <v>359</v>
      </c>
      <c r="E228" s="70" t="s">
        <v>278</v>
      </c>
      <c r="F228" s="29" t="s">
        <v>195</v>
      </c>
      <c r="G228" s="371">
        <f>'расх 21 г'!G335+'расх 21 г'!G340</f>
        <v>245.67833</v>
      </c>
    </row>
    <row r="229" spans="1:7" ht="28.5" customHeight="1" hidden="1">
      <c r="A229" s="65" t="s">
        <v>453</v>
      </c>
      <c r="B229" s="37" t="s">
        <v>58</v>
      </c>
      <c r="C229" s="72" t="s">
        <v>401</v>
      </c>
      <c r="D229" s="72" t="s">
        <v>359</v>
      </c>
      <c r="E229" s="86" t="s">
        <v>278</v>
      </c>
      <c r="F229" s="72" t="s">
        <v>377</v>
      </c>
      <c r="G229" s="371"/>
    </row>
    <row r="230" spans="1:7" ht="30" customHeight="1" hidden="1">
      <c r="A230" s="28"/>
      <c r="B230" s="84" t="s">
        <v>58</v>
      </c>
      <c r="C230" s="88"/>
      <c r="D230" s="88"/>
      <c r="E230" s="118" t="s">
        <v>247</v>
      </c>
      <c r="F230" s="29"/>
      <c r="G230" s="124">
        <f>G231</f>
        <v>0</v>
      </c>
    </row>
    <row r="231" spans="1:7" ht="29.25" customHeight="1" hidden="1">
      <c r="A231" s="28"/>
      <c r="B231" s="84" t="s">
        <v>58</v>
      </c>
      <c r="C231" s="88"/>
      <c r="D231" s="88"/>
      <c r="E231" s="118" t="s">
        <v>247</v>
      </c>
      <c r="F231" s="29" t="s">
        <v>377</v>
      </c>
      <c r="G231" s="124">
        <v>0</v>
      </c>
    </row>
    <row r="232" spans="1:7" ht="21" customHeight="1">
      <c r="A232" s="28" t="s">
        <v>370</v>
      </c>
      <c r="B232" s="37" t="s">
        <v>58</v>
      </c>
      <c r="C232" s="29" t="s">
        <v>363</v>
      </c>
      <c r="D232" s="29" t="s">
        <v>359</v>
      </c>
      <c r="E232" s="70" t="s">
        <v>326</v>
      </c>
      <c r="F232" s="29"/>
      <c r="G232" s="124">
        <f>G233</f>
        <v>32.8</v>
      </c>
    </row>
    <row r="233" spans="1:7" ht="16.5" customHeight="1">
      <c r="A233" s="28" t="s">
        <v>232</v>
      </c>
      <c r="B233" s="37" t="s">
        <v>58</v>
      </c>
      <c r="C233" s="29" t="s">
        <v>363</v>
      </c>
      <c r="D233" s="29" t="s">
        <v>359</v>
      </c>
      <c r="E233" s="70" t="s">
        <v>326</v>
      </c>
      <c r="F233" s="29" t="s">
        <v>233</v>
      </c>
      <c r="G233" s="124">
        <f>G234</f>
        <v>32.8</v>
      </c>
    </row>
    <row r="234" spans="1:7" ht="16.5" customHeight="1">
      <c r="A234" s="15" t="s">
        <v>234</v>
      </c>
      <c r="B234" s="37" t="s">
        <v>58</v>
      </c>
      <c r="C234" s="29" t="s">
        <v>363</v>
      </c>
      <c r="D234" s="29" t="s">
        <v>359</v>
      </c>
      <c r="E234" s="70" t="s">
        <v>326</v>
      </c>
      <c r="F234" s="29" t="s">
        <v>195</v>
      </c>
      <c r="G234" s="124">
        <f>'расх 21 г'!G206</f>
        <v>32.8</v>
      </c>
    </row>
    <row r="235" spans="1:7" ht="27.75" customHeight="1" hidden="1">
      <c r="A235" s="65" t="s">
        <v>453</v>
      </c>
      <c r="B235" s="37" t="s">
        <v>58</v>
      </c>
      <c r="C235" s="72" t="s">
        <v>363</v>
      </c>
      <c r="D235" s="72" t="s">
        <v>359</v>
      </c>
      <c r="E235" s="86" t="s">
        <v>326</v>
      </c>
      <c r="F235" s="72" t="s">
        <v>377</v>
      </c>
      <c r="G235" s="124"/>
    </row>
    <row r="236" spans="1:7" ht="29.25" customHeight="1" hidden="1">
      <c r="A236" s="87" t="s">
        <v>262</v>
      </c>
      <c r="B236" s="84" t="s">
        <v>58</v>
      </c>
      <c r="C236" s="88" t="s">
        <v>363</v>
      </c>
      <c r="D236" s="88" t="s">
        <v>359</v>
      </c>
      <c r="E236" s="70" t="s">
        <v>292</v>
      </c>
      <c r="F236" s="29"/>
      <c r="G236" s="124">
        <f>G237</f>
        <v>0</v>
      </c>
    </row>
    <row r="237" spans="1:7" ht="30.75" customHeight="1" hidden="1">
      <c r="A237" s="28" t="s">
        <v>263</v>
      </c>
      <c r="B237" s="84" t="s">
        <v>58</v>
      </c>
      <c r="C237" s="88" t="s">
        <v>363</v>
      </c>
      <c r="D237" s="88" t="s">
        <v>359</v>
      </c>
      <c r="E237" s="70" t="s">
        <v>440</v>
      </c>
      <c r="F237" s="29"/>
      <c r="G237" s="124">
        <f>G238</f>
        <v>0</v>
      </c>
    </row>
    <row r="238" spans="1:7" ht="16.5" customHeight="1" hidden="1">
      <c r="A238" s="28" t="s">
        <v>264</v>
      </c>
      <c r="B238" s="84" t="s">
        <v>58</v>
      </c>
      <c r="C238" s="88" t="s">
        <v>363</v>
      </c>
      <c r="D238" s="88" t="s">
        <v>359</v>
      </c>
      <c r="E238" s="70" t="s">
        <v>441</v>
      </c>
      <c r="F238" s="29"/>
      <c r="G238" s="124">
        <f>G239</f>
        <v>0</v>
      </c>
    </row>
    <row r="239" spans="1:7" ht="16.5" customHeight="1" hidden="1">
      <c r="A239" s="28" t="s">
        <v>453</v>
      </c>
      <c r="B239" s="84" t="s">
        <v>58</v>
      </c>
      <c r="C239" s="88" t="s">
        <v>363</v>
      </c>
      <c r="D239" s="88" t="s">
        <v>359</v>
      </c>
      <c r="E239" s="70" t="s">
        <v>441</v>
      </c>
      <c r="F239" s="29" t="s">
        <v>377</v>
      </c>
      <c r="G239" s="124"/>
    </row>
    <row r="240" spans="1:7" ht="27.75" customHeight="1" hidden="1">
      <c r="A240" s="28" t="s">
        <v>207</v>
      </c>
      <c r="B240" s="84" t="s">
        <v>58</v>
      </c>
      <c r="C240" s="88" t="s">
        <v>363</v>
      </c>
      <c r="D240" s="88" t="s">
        <v>359</v>
      </c>
      <c r="E240" s="70" t="s">
        <v>206</v>
      </c>
      <c r="F240" s="29"/>
      <c r="G240" s="124"/>
    </row>
    <row r="241" spans="1:7" ht="34.5" customHeight="1">
      <c r="A241" s="28" t="s">
        <v>151</v>
      </c>
      <c r="B241" s="37" t="s">
        <v>58</v>
      </c>
      <c r="C241" s="29" t="s">
        <v>411</v>
      </c>
      <c r="D241" s="29" t="s">
        <v>361</v>
      </c>
      <c r="E241" s="70" t="s">
        <v>137</v>
      </c>
      <c r="F241" s="29"/>
      <c r="G241" s="371">
        <f>G243</f>
        <v>277.5</v>
      </c>
    </row>
    <row r="242" spans="1:7" ht="17.25" customHeight="1">
      <c r="A242" s="28" t="s">
        <v>343</v>
      </c>
      <c r="B242" s="37" t="s">
        <v>155</v>
      </c>
      <c r="C242" s="24" t="s">
        <v>411</v>
      </c>
      <c r="D242" s="24" t="s">
        <v>361</v>
      </c>
      <c r="E242" s="27" t="s">
        <v>137</v>
      </c>
      <c r="F242" s="29" t="s">
        <v>344</v>
      </c>
      <c r="G242" s="371">
        <f>G243</f>
        <v>277.5</v>
      </c>
    </row>
    <row r="243" spans="1:7" ht="28.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137</v>
      </c>
      <c r="F243" s="29" t="s">
        <v>371</v>
      </c>
      <c r="G243" s="371">
        <f>'расх 21 г'!G351</f>
        <v>277.5</v>
      </c>
    </row>
    <row r="244" spans="1:7" ht="28.5" customHeight="1" hidden="1">
      <c r="A244" s="28" t="s">
        <v>33</v>
      </c>
      <c r="B244" s="37" t="s">
        <v>58</v>
      </c>
      <c r="C244" s="29" t="s">
        <v>411</v>
      </c>
      <c r="D244" s="29" t="s">
        <v>361</v>
      </c>
      <c r="E244" s="70" t="s">
        <v>138</v>
      </c>
      <c r="F244" s="29"/>
      <c r="G244" s="371">
        <f>G246</f>
        <v>0</v>
      </c>
    </row>
    <row r="245" spans="1:7" ht="17.25" customHeight="1" hidden="1">
      <c r="A245" s="28" t="s">
        <v>343</v>
      </c>
      <c r="B245" s="37"/>
      <c r="C245" s="29"/>
      <c r="D245" s="29"/>
      <c r="E245" s="70" t="s">
        <v>138</v>
      </c>
      <c r="F245" s="29" t="s">
        <v>344</v>
      </c>
      <c r="G245" s="371">
        <f>G246</f>
        <v>0</v>
      </c>
    </row>
    <row r="246" spans="1:7" ht="40.5" customHeight="1" hidden="1">
      <c r="A246" s="28" t="s">
        <v>533</v>
      </c>
      <c r="B246" s="37" t="s">
        <v>58</v>
      </c>
      <c r="C246" s="29" t="s">
        <v>411</v>
      </c>
      <c r="D246" s="29" t="s">
        <v>361</v>
      </c>
      <c r="E246" s="70" t="s">
        <v>138</v>
      </c>
      <c r="F246" s="29" t="s">
        <v>371</v>
      </c>
      <c r="G246" s="371">
        <f>'расх 21 г'!G354</f>
        <v>0</v>
      </c>
    </row>
    <row r="247" spans="1:7" ht="29.25" customHeight="1">
      <c r="A247" s="28" t="s">
        <v>152</v>
      </c>
      <c r="B247" s="37" t="s">
        <v>58</v>
      </c>
      <c r="C247" s="29" t="s">
        <v>411</v>
      </c>
      <c r="D247" s="29" t="s">
        <v>361</v>
      </c>
      <c r="E247" s="70" t="s">
        <v>139</v>
      </c>
      <c r="F247" s="29"/>
      <c r="G247" s="371">
        <f>G249</f>
        <v>43.7</v>
      </c>
    </row>
    <row r="248" spans="1:7" ht="21.75" customHeight="1">
      <c r="A248" s="28" t="s">
        <v>343</v>
      </c>
      <c r="B248" s="37"/>
      <c r="C248" s="29"/>
      <c r="D248" s="29"/>
      <c r="E248" s="70" t="s">
        <v>139</v>
      </c>
      <c r="F248" s="29" t="s">
        <v>344</v>
      </c>
      <c r="G248" s="371">
        <f>G249</f>
        <v>43.7</v>
      </c>
    </row>
    <row r="249" spans="1:7" ht="20.25" customHeight="1">
      <c r="A249" s="28" t="s">
        <v>533</v>
      </c>
      <c r="B249" s="37" t="s">
        <v>58</v>
      </c>
      <c r="C249" s="29" t="s">
        <v>411</v>
      </c>
      <c r="D249" s="29" t="s">
        <v>361</v>
      </c>
      <c r="E249" s="70" t="s">
        <v>139</v>
      </c>
      <c r="F249" s="29" t="s">
        <v>371</v>
      </c>
      <c r="G249" s="371">
        <f>'расх 21 г'!G357</f>
        <v>43.7</v>
      </c>
    </row>
    <row r="250" spans="1:7" ht="14.25" customHeight="1" hidden="1">
      <c r="A250" s="28" t="s">
        <v>64</v>
      </c>
      <c r="B250" s="84" t="s">
        <v>58</v>
      </c>
      <c r="C250" s="88" t="s">
        <v>363</v>
      </c>
      <c r="D250" s="88" t="s">
        <v>361</v>
      </c>
      <c r="E250" s="70" t="s">
        <v>65</v>
      </c>
      <c r="F250" s="29"/>
      <c r="G250" s="124">
        <f>G251</f>
        <v>0</v>
      </c>
    </row>
    <row r="251" spans="1:7" ht="27" customHeight="1" hidden="1">
      <c r="A251" s="28" t="s">
        <v>66</v>
      </c>
      <c r="B251" s="84" t="s">
        <v>58</v>
      </c>
      <c r="C251" s="88" t="s">
        <v>363</v>
      </c>
      <c r="D251" s="88" t="s">
        <v>361</v>
      </c>
      <c r="E251" s="70" t="s">
        <v>67</v>
      </c>
      <c r="F251" s="29"/>
      <c r="G251" s="124">
        <f>G252</f>
        <v>0</v>
      </c>
    </row>
    <row r="252" spans="1:7" ht="27" customHeight="1" hidden="1">
      <c r="A252" s="28" t="s">
        <v>68</v>
      </c>
      <c r="B252" s="84" t="s">
        <v>58</v>
      </c>
      <c r="C252" s="88" t="s">
        <v>363</v>
      </c>
      <c r="D252" s="88" t="s">
        <v>361</v>
      </c>
      <c r="E252" s="70" t="s">
        <v>69</v>
      </c>
      <c r="F252" s="29"/>
      <c r="G252" s="124">
        <f>G253</f>
        <v>0</v>
      </c>
    </row>
    <row r="253" spans="1:7" ht="27" customHeight="1" hidden="1">
      <c r="A253" s="28" t="s">
        <v>453</v>
      </c>
      <c r="B253" s="84" t="s">
        <v>58</v>
      </c>
      <c r="C253" s="88" t="s">
        <v>363</v>
      </c>
      <c r="D253" s="88" t="s">
        <v>361</v>
      </c>
      <c r="E253" s="70" t="s">
        <v>69</v>
      </c>
      <c r="F253" s="40" t="s">
        <v>377</v>
      </c>
      <c r="G253" s="124">
        <v>0</v>
      </c>
    </row>
    <row r="254" spans="1:7" ht="52.5" customHeight="1">
      <c r="A254" s="404" t="s">
        <v>653</v>
      </c>
      <c r="B254" s="84"/>
      <c r="C254" s="88"/>
      <c r="D254" s="88"/>
      <c r="E254" s="70" t="s">
        <v>651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651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651</v>
      </c>
      <c r="F256" s="40" t="s">
        <v>371</v>
      </c>
      <c r="G256" s="124">
        <f>'расх 21 г'!G360</f>
        <v>0</v>
      </c>
    </row>
    <row r="257" spans="1:7" ht="57.75" customHeight="1">
      <c r="A257" s="406" t="s">
        <v>656</v>
      </c>
      <c r="B257" s="84"/>
      <c r="C257" s="88"/>
      <c r="D257" s="88"/>
      <c r="E257" s="70" t="s">
        <v>652</v>
      </c>
      <c r="F257" s="40"/>
      <c r="G257" s="124">
        <f>G258</f>
        <v>0</v>
      </c>
    </row>
    <row r="258" spans="1:7" ht="16.5" customHeight="1">
      <c r="A258" s="28" t="s">
        <v>343</v>
      </c>
      <c r="B258" s="84"/>
      <c r="C258" s="88"/>
      <c r="D258" s="88"/>
      <c r="E258" s="70" t="s">
        <v>652</v>
      </c>
      <c r="F258" s="40" t="s">
        <v>344</v>
      </c>
      <c r="G258" s="124">
        <f>G259</f>
        <v>0</v>
      </c>
    </row>
    <row r="259" spans="1:7" ht="20.25" customHeight="1">
      <c r="A259" s="28" t="s">
        <v>533</v>
      </c>
      <c r="B259" s="84"/>
      <c r="C259" s="88"/>
      <c r="D259" s="88"/>
      <c r="E259" s="70" t="s">
        <v>652</v>
      </c>
      <c r="F259" s="40" t="s">
        <v>371</v>
      </c>
      <c r="G259" s="124">
        <f>'расх 21 г'!G363</f>
        <v>0</v>
      </c>
    </row>
    <row r="260" spans="1:7" ht="114" customHeight="1">
      <c r="A260" s="405" t="s">
        <v>654</v>
      </c>
      <c r="B260" s="84"/>
      <c r="C260" s="88"/>
      <c r="D260" s="88"/>
      <c r="E260" s="70" t="s">
        <v>655</v>
      </c>
      <c r="F260" s="40"/>
      <c r="G260" s="124">
        <f>G261</f>
        <v>0</v>
      </c>
    </row>
    <row r="261" spans="1:7" ht="20.25" customHeight="1">
      <c r="A261" s="28" t="s">
        <v>343</v>
      </c>
      <c r="B261" s="84"/>
      <c r="C261" s="88"/>
      <c r="D261" s="88"/>
      <c r="E261" s="70" t="s">
        <v>655</v>
      </c>
      <c r="F261" s="40" t="s">
        <v>344</v>
      </c>
      <c r="G261" s="124">
        <f>G262</f>
        <v>0</v>
      </c>
    </row>
    <row r="262" spans="1:7" ht="20.25" customHeight="1">
      <c r="A262" s="28" t="s">
        <v>533</v>
      </c>
      <c r="B262" s="84"/>
      <c r="C262" s="88"/>
      <c r="D262" s="88"/>
      <c r="E262" s="70" t="s">
        <v>655</v>
      </c>
      <c r="F262" s="40" t="s">
        <v>371</v>
      </c>
      <c r="G262" s="124">
        <f>'расх 21 г'!G368</f>
        <v>0</v>
      </c>
    </row>
    <row r="263" spans="1:7" ht="15" customHeight="1">
      <c r="A263" s="14" t="s">
        <v>284</v>
      </c>
      <c r="B263" s="37" t="s">
        <v>58</v>
      </c>
      <c r="C263" s="29" t="s">
        <v>363</v>
      </c>
      <c r="D263" s="29" t="s">
        <v>361</v>
      </c>
      <c r="E263" s="70" t="s">
        <v>124</v>
      </c>
      <c r="F263" s="22"/>
      <c r="G263" s="371">
        <f>G264</f>
        <v>507.78142</v>
      </c>
    </row>
    <row r="264" spans="1:7" ht="26.25" customHeight="1">
      <c r="A264" s="28" t="s">
        <v>232</v>
      </c>
      <c r="B264" s="37" t="s">
        <v>58</v>
      </c>
      <c r="C264" s="29" t="s">
        <v>363</v>
      </c>
      <c r="D264" s="29" t="s">
        <v>361</v>
      </c>
      <c r="E264" s="70" t="s">
        <v>124</v>
      </c>
      <c r="F264" s="22" t="s">
        <v>233</v>
      </c>
      <c r="G264" s="371">
        <f>G265</f>
        <v>507.78142</v>
      </c>
    </row>
    <row r="265" spans="1:7" ht="26.25" customHeight="1">
      <c r="A265" s="15" t="s">
        <v>234</v>
      </c>
      <c r="B265" s="37" t="s">
        <v>58</v>
      </c>
      <c r="C265" s="29" t="s">
        <v>363</v>
      </c>
      <c r="D265" s="29" t="s">
        <v>361</v>
      </c>
      <c r="E265" s="70" t="s">
        <v>124</v>
      </c>
      <c r="F265" s="22" t="s">
        <v>195</v>
      </c>
      <c r="G265" s="371">
        <f>'расх 21 г'!G237</f>
        <v>507.78142</v>
      </c>
    </row>
    <row r="266" spans="1:7" ht="27" customHeight="1" hidden="1">
      <c r="A266" s="65" t="s">
        <v>453</v>
      </c>
      <c r="B266" s="37" t="s">
        <v>58</v>
      </c>
      <c r="C266" s="72" t="s">
        <v>363</v>
      </c>
      <c r="D266" s="72" t="s">
        <v>361</v>
      </c>
      <c r="E266" s="86" t="s">
        <v>124</v>
      </c>
      <c r="F266" s="67" t="s">
        <v>377</v>
      </c>
      <c r="G266" s="371"/>
    </row>
    <row r="267" spans="1:7" ht="15.75" customHeight="1">
      <c r="A267" s="99" t="s">
        <v>285</v>
      </c>
      <c r="B267" s="37" t="s">
        <v>58</v>
      </c>
      <c r="C267" s="29" t="s">
        <v>363</v>
      </c>
      <c r="D267" s="29" t="s">
        <v>361</v>
      </c>
      <c r="E267" s="70" t="s">
        <v>125</v>
      </c>
      <c r="F267" s="22"/>
      <c r="G267" s="371">
        <f>G268</f>
        <v>0</v>
      </c>
    </row>
    <row r="268" spans="1:7" ht="28.5" customHeight="1">
      <c r="A268" s="28" t="s">
        <v>232</v>
      </c>
      <c r="B268" s="37" t="s">
        <v>58</v>
      </c>
      <c r="C268" s="29" t="s">
        <v>363</v>
      </c>
      <c r="D268" s="29" t="s">
        <v>361</v>
      </c>
      <c r="E268" s="70" t="s">
        <v>125</v>
      </c>
      <c r="F268" s="22" t="s">
        <v>233</v>
      </c>
      <c r="G268" s="371">
        <f>G269</f>
        <v>0</v>
      </c>
    </row>
    <row r="269" spans="1:7" ht="27" customHeight="1">
      <c r="A269" s="15" t="s">
        <v>234</v>
      </c>
      <c r="B269" s="37" t="s">
        <v>58</v>
      </c>
      <c r="C269" s="29" t="s">
        <v>363</v>
      </c>
      <c r="D269" s="29" t="s">
        <v>361</v>
      </c>
      <c r="E269" s="70" t="s">
        <v>125</v>
      </c>
      <c r="F269" s="22" t="s">
        <v>195</v>
      </c>
      <c r="G269" s="371">
        <f>'расх 21 г'!G242</f>
        <v>0</v>
      </c>
    </row>
    <row r="270" spans="1:7" ht="26.25" customHeight="1" hidden="1">
      <c r="A270" s="65" t="s">
        <v>453</v>
      </c>
      <c r="B270" s="37" t="s">
        <v>58</v>
      </c>
      <c r="C270" s="72" t="s">
        <v>363</v>
      </c>
      <c r="D270" s="72" t="s">
        <v>361</v>
      </c>
      <c r="E270" s="86" t="s">
        <v>125</v>
      </c>
      <c r="F270" s="67" t="s">
        <v>377</v>
      </c>
      <c r="G270" s="335"/>
    </row>
    <row r="271" spans="1:7" ht="15" customHeight="1" hidden="1">
      <c r="A271" s="14" t="s">
        <v>286</v>
      </c>
      <c r="B271" s="37" t="s">
        <v>58</v>
      </c>
      <c r="C271" s="29" t="s">
        <v>363</v>
      </c>
      <c r="D271" s="29" t="s">
        <v>361</v>
      </c>
      <c r="E271" s="70" t="s">
        <v>126</v>
      </c>
      <c r="F271" s="22"/>
      <c r="G271" s="371">
        <f>G272</f>
        <v>0</v>
      </c>
    </row>
    <row r="272" spans="1:7" ht="28.5" customHeight="1" hidden="1">
      <c r="A272" s="28" t="s">
        <v>232</v>
      </c>
      <c r="B272" s="37" t="s">
        <v>58</v>
      </c>
      <c r="C272" s="29" t="s">
        <v>363</v>
      </c>
      <c r="D272" s="29" t="s">
        <v>361</v>
      </c>
      <c r="E272" s="70" t="s">
        <v>126</v>
      </c>
      <c r="F272" s="22" t="s">
        <v>233</v>
      </c>
      <c r="G272" s="371">
        <f>G273</f>
        <v>0</v>
      </c>
    </row>
    <row r="273" spans="1:7" ht="30" customHeight="1" hidden="1">
      <c r="A273" s="15" t="s">
        <v>234</v>
      </c>
      <c r="B273" s="37" t="s">
        <v>58</v>
      </c>
      <c r="C273" s="29" t="s">
        <v>363</v>
      </c>
      <c r="D273" s="29" t="s">
        <v>361</v>
      </c>
      <c r="E273" s="70" t="s">
        <v>126</v>
      </c>
      <c r="F273" s="22" t="s">
        <v>195</v>
      </c>
      <c r="G273" s="371"/>
    </row>
    <row r="274" spans="1:7" ht="27" customHeight="1" hidden="1">
      <c r="A274" s="65" t="s">
        <v>453</v>
      </c>
      <c r="B274" s="37" t="s">
        <v>58</v>
      </c>
      <c r="C274" s="72" t="s">
        <v>363</v>
      </c>
      <c r="D274" s="72" t="s">
        <v>361</v>
      </c>
      <c r="E274" s="86" t="s">
        <v>126</v>
      </c>
      <c r="F274" s="67" t="s">
        <v>377</v>
      </c>
      <c r="G274" s="371"/>
    </row>
    <row r="275" spans="1:7" ht="27.75" customHeight="1" hidden="1">
      <c r="A275" s="28" t="s">
        <v>393</v>
      </c>
      <c r="B275" s="37" t="s">
        <v>58</v>
      </c>
      <c r="C275" s="29" t="s">
        <v>363</v>
      </c>
      <c r="D275" s="29" t="s">
        <v>361</v>
      </c>
      <c r="E275" s="70" t="s">
        <v>127</v>
      </c>
      <c r="F275" s="22"/>
      <c r="G275" s="371">
        <f>G276</f>
        <v>0</v>
      </c>
    </row>
    <row r="276" spans="1:7" ht="27.75" customHeight="1">
      <c r="A276" s="28" t="s">
        <v>232</v>
      </c>
      <c r="B276" s="37" t="s">
        <v>58</v>
      </c>
      <c r="C276" s="29" t="s">
        <v>363</v>
      </c>
      <c r="D276" s="29" t="s">
        <v>361</v>
      </c>
      <c r="E276" s="70" t="s">
        <v>127</v>
      </c>
      <c r="F276" s="22" t="s">
        <v>233</v>
      </c>
      <c r="G276" s="371">
        <f>G277</f>
        <v>0</v>
      </c>
    </row>
    <row r="277" spans="1:7" ht="27.75" customHeight="1">
      <c r="A277" s="15" t="s">
        <v>234</v>
      </c>
      <c r="B277" s="37" t="s">
        <v>58</v>
      </c>
      <c r="C277" s="29" t="s">
        <v>363</v>
      </c>
      <c r="D277" s="29" t="s">
        <v>361</v>
      </c>
      <c r="E277" s="70" t="s">
        <v>127</v>
      </c>
      <c r="F277" s="22" t="s">
        <v>195</v>
      </c>
      <c r="G277" s="371">
        <f>'расх 21 г'!G250</f>
        <v>0</v>
      </c>
    </row>
    <row r="278" spans="1:7" ht="27" customHeight="1" hidden="1">
      <c r="A278" s="65" t="s">
        <v>453</v>
      </c>
      <c r="B278" s="37" t="s">
        <v>58</v>
      </c>
      <c r="C278" s="72" t="s">
        <v>363</v>
      </c>
      <c r="D278" s="72" t="s">
        <v>361</v>
      </c>
      <c r="E278" s="86" t="s">
        <v>127</v>
      </c>
      <c r="F278" s="67" t="s">
        <v>377</v>
      </c>
      <c r="G278" s="371"/>
    </row>
    <row r="279" spans="1:7" s="4" customFormat="1" ht="28.5" customHeight="1">
      <c r="A279" s="28" t="s">
        <v>287</v>
      </c>
      <c r="B279" s="37" t="s">
        <v>58</v>
      </c>
      <c r="C279" s="29" t="s">
        <v>363</v>
      </c>
      <c r="D279" s="29" t="s">
        <v>361</v>
      </c>
      <c r="E279" s="70" t="s">
        <v>128</v>
      </c>
      <c r="F279" s="22"/>
      <c r="G279" s="371">
        <f>G280</f>
        <v>132.8</v>
      </c>
    </row>
    <row r="280" spans="1:7" s="4" customFormat="1" ht="28.5" customHeight="1">
      <c r="A280" s="28" t="s">
        <v>232</v>
      </c>
      <c r="B280" s="37" t="s">
        <v>58</v>
      </c>
      <c r="C280" s="29" t="s">
        <v>363</v>
      </c>
      <c r="D280" s="29" t="s">
        <v>361</v>
      </c>
      <c r="E280" s="70" t="s">
        <v>128</v>
      </c>
      <c r="F280" s="22" t="s">
        <v>233</v>
      </c>
      <c r="G280" s="371">
        <f>G281</f>
        <v>132.8</v>
      </c>
    </row>
    <row r="281" spans="1:7" s="4" customFormat="1" ht="28.5" customHeight="1">
      <c r="A281" s="15" t="s">
        <v>234</v>
      </c>
      <c r="B281" s="37" t="s">
        <v>58</v>
      </c>
      <c r="C281" s="29" t="s">
        <v>363</v>
      </c>
      <c r="D281" s="29" t="s">
        <v>361</v>
      </c>
      <c r="E281" s="70" t="s">
        <v>128</v>
      </c>
      <c r="F281" s="22" t="s">
        <v>195</v>
      </c>
      <c r="G281" s="371">
        <f>'расх 21 г'!G254</f>
        <v>132.8</v>
      </c>
    </row>
    <row r="282" spans="1:7" s="4" customFormat="1" ht="42" customHeight="1">
      <c r="A282" s="28" t="s">
        <v>678</v>
      </c>
      <c r="B282" s="37"/>
      <c r="C282" s="29"/>
      <c r="D282" s="29"/>
      <c r="E282" s="107" t="s">
        <v>679</v>
      </c>
      <c r="F282" s="22"/>
      <c r="G282" s="371">
        <f>G283</f>
        <v>0</v>
      </c>
    </row>
    <row r="283" spans="1:7" s="4" customFormat="1" ht="28.5" customHeight="1">
      <c r="A283" s="28" t="s">
        <v>232</v>
      </c>
      <c r="B283" s="37"/>
      <c r="C283" s="29"/>
      <c r="D283" s="29"/>
      <c r="E283" s="117" t="s">
        <v>679</v>
      </c>
      <c r="F283" s="22" t="s">
        <v>233</v>
      </c>
      <c r="G283" s="371">
        <f>G284</f>
        <v>0</v>
      </c>
    </row>
    <row r="284" spans="1:7" s="4" customFormat="1" ht="28.5" customHeight="1">
      <c r="A284" s="15" t="s">
        <v>234</v>
      </c>
      <c r="B284" s="37"/>
      <c r="C284" s="29"/>
      <c r="D284" s="29"/>
      <c r="E284" s="117" t="s">
        <v>679</v>
      </c>
      <c r="F284" s="22" t="s">
        <v>195</v>
      </c>
      <c r="G284" s="371">
        <f>'расх 21 г'!G131</f>
        <v>0</v>
      </c>
    </row>
    <row r="285" spans="1:7" s="4" customFormat="1" ht="39" customHeight="1">
      <c r="A285" s="28" t="s">
        <v>646</v>
      </c>
      <c r="B285" s="37"/>
      <c r="C285" s="29"/>
      <c r="D285" s="29"/>
      <c r="E285" s="107" t="s">
        <v>647</v>
      </c>
      <c r="F285" s="22"/>
      <c r="G285" s="371">
        <f>G286</f>
        <v>0</v>
      </c>
    </row>
    <row r="286" spans="1:7" s="4" customFormat="1" ht="28.5" customHeight="1">
      <c r="A286" s="28" t="s">
        <v>232</v>
      </c>
      <c r="B286" s="37"/>
      <c r="C286" s="29"/>
      <c r="D286" s="29"/>
      <c r="E286" s="140" t="s">
        <v>647</v>
      </c>
      <c r="F286" s="22" t="s">
        <v>233</v>
      </c>
      <c r="G286" s="371">
        <f>G287</f>
        <v>0</v>
      </c>
    </row>
    <row r="287" spans="1:7" s="4" customFormat="1" ht="28.5" customHeight="1">
      <c r="A287" s="15" t="s">
        <v>234</v>
      </c>
      <c r="B287" s="37"/>
      <c r="C287" s="29"/>
      <c r="D287" s="29"/>
      <c r="E287" s="140" t="s">
        <v>647</v>
      </c>
      <c r="F287" s="22" t="s">
        <v>195</v>
      </c>
      <c r="G287" s="371">
        <f>'расх 21 г'!G134</f>
        <v>0</v>
      </c>
    </row>
    <row r="288" spans="1:7" s="4" customFormat="1" ht="27" customHeight="1" hidden="1">
      <c r="A288" s="65" t="s">
        <v>453</v>
      </c>
      <c r="B288" s="37" t="s">
        <v>58</v>
      </c>
      <c r="C288" s="72" t="s">
        <v>363</v>
      </c>
      <c r="D288" s="72" t="s">
        <v>361</v>
      </c>
      <c r="E288" s="86" t="s">
        <v>128</v>
      </c>
      <c r="F288" s="67" t="s">
        <v>377</v>
      </c>
      <c r="G288" s="371"/>
    </row>
    <row r="289" spans="1:7" ht="27" customHeight="1">
      <c r="A289" s="46" t="s">
        <v>208</v>
      </c>
      <c r="B289" s="37" t="s">
        <v>58</v>
      </c>
      <c r="C289" s="22" t="s">
        <v>358</v>
      </c>
      <c r="D289" s="22" t="s">
        <v>369</v>
      </c>
      <c r="E289" s="47" t="s">
        <v>119</v>
      </c>
      <c r="F289" s="29"/>
      <c r="G289" s="124">
        <f>G290</f>
        <v>60</v>
      </c>
    </row>
    <row r="290" spans="1:7" ht="28.5" customHeight="1">
      <c r="A290" s="28" t="s">
        <v>232</v>
      </c>
      <c r="B290" s="37" t="s">
        <v>58</v>
      </c>
      <c r="C290" s="22" t="s">
        <v>358</v>
      </c>
      <c r="D290" s="22" t="s">
        <v>369</v>
      </c>
      <c r="E290" s="70" t="s">
        <v>119</v>
      </c>
      <c r="F290" s="29" t="s">
        <v>233</v>
      </c>
      <c r="G290" s="124">
        <f>G291</f>
        <v>60</v>
      </c>
    </row>
    <row r="291" spans="1:7" ht="29.25" customHeight="1">
      <c r="A291" s="15" t="s">
        <v>234</v>
      </c>
      <c r="B291" s="37" t="s">
        <v>58</v>
      </c>
      <c r="C291" s="22" t="s">
        <v>358</v>
      </c>
      <c r="D291" s="22" t="s">
        <v>369</v>
      </c>
      <c r="E291" s="70" t="s">
        <v>119</v>
      </c>
      <c r="F291" s="29" t="s">
        <v>195</v>
      </c>
      <c r="G291" s="124">
        <f>'расх 21 г'!G84</f>
        <v>60</v>
      </c>
    </row>
    <row r="292" spans="1:7" ht="30" customHeight="1" hidden="1">
      <c r="A292" s="352" t="s">
        <v>453</v>
      </c>
      <c r="B292" s="37" t="s">
        <v>58</v>
      </c>
      <c r="C292" s="67" t="s">
        <v>358</v>
      </c>
      <c r="D292" s="67" t="s">
        <v>369</v>
      </c>
      <c r="E292" s="353" t="s">
        <v>119</v>
      </c>
      <c r="F292" s="354" t="s">
        <v>377</v>
      </c>
      <c r="G292" s="124"/>
    </row>
    <row r="293" spans="1:7" ht="30" customHeight="1" hidden="1">
      <c r="A293" s="46" t="s">
        <v>555</v>
      </c>
      <c r="B293" s="37"/>
      <c r="C293" s="67"/>
      <c r="D293" s="67"/>
      <c r="E293" s="355" t="s">
        <v>556</v>
      </c>
      <c r="F293" s="354"/>
      <c r="G293" s="124">
        <f>G294</f>
        <v>0</v>
      </c>
    </row>
    <row r="294" spans="1:7" ht="30" customHeight="1" hidden="1">
      <c r="A294" s="26" t="s">
        <v>557</v>
      </c>
      <c r="B294" s="37"/>
      <c r="C294" s="67"/>
      <c r="D294" s="67"/>
      <c r="E294" s="356" t="s">
        <v>556</v>
      </c>
      <c r="F294" s="354" t="s">
        <v>233</v>
      </c>
      <c r="G294" s="124">
        <f>G295</f>
        <v>0</v>
      </c>
    </row>
    <row r="295" spans="1:7" ht="30" customHeight="1" hidden="1">
      <c r="A295" s="352"/>
      <c r="B295" s="37"/>
      <c r="C295" s="67"/>
      <c r="D295" s="67"/>
      <c r="E295" s="356" t="s">
        <v>556</v>
      </c>
      <c r="F295" s="354" t="s">
        <v>195</v>
      </c>
      <c r="G295" s="124">
        <f>'расх 21 г'!G88</f>
        <v>0</v>
      </c>
    </row>
    <row r="296" spans="1:7" ht="30" customHeight="1" hidden="1">
      <c r="A296" s="46" t="s">
        <v>555</v>
      </c>
      <c r="B296" s="37"/>
      <c r="C296" s="67"/>
      <c r="D296" s="67"/>
      <c r="E296" s="355" t="s">
        <v>559</v>
      </c>
      <c r="F296" s="354"/>
      <c r="G296" s="124">
        <f>G297</f>
        <v>0</v>
      </c>
    </row>
    <row r="297" spans="1:7" ht="30" customHeight="1" hidden="1">
      <c r="A297" s="26" t="s">
        <v>558</v>
      </c>
      <c r="B297" s="37"/>
      <c r="C297" s="67"/>
      <c r="D297" s="67"/>
      <c r="E297" s="356" t="s">
        <v>559</v>
      </c>
      <c r="F297" s="354" t="s">
        <v>233</v>
      </c>
      <c r="G297" s="124">
        <f>G298</f>
        <v>0</v>
      </c>
    </row>
    <row r="298" spans="1:7" ht="30" customHeight="1" hidden="1">
      <c r="A298" s="352"/>
      <c r="B298" s="37"/>
      <c r="C298" s="67"/>
      <c r="D298" s="67"/>
      <c r="E298" s="356" t="s">
        <v>559</v>
      </c>
      <c r="F298" s="354" t="s">
        <v>195</v>
      </c>
      <c r="G298" s="124">
        <f>'расх 21 г'!G91</f>
        <v>0</v>
      </c>
    </row>
    <row r="299" spans="1:7" ht="19.5" customHeight="1" hidden="1">
      <c r="A299" s="46" t="s">
        <v>555</v>
      </c>
      <c r="B299" s="37"/>
      <c r="C299" s="67"/>
      <c r="D299" s="67"/>
      <c r="E299" s="355" t="s">
        <v>561</v>
      </c>
      <c r="F299" s="354"/>
      <c r="G299" s="124">
        <f>G300</f>
        <v>0</v>
      </c>
    </row>
    <row r="300" spans="1:7" ht="30" customHeight="1" hidden="1">
      <c r="A300" s="26" t="s">
        <v>560</v>
      </c>
      <c r="B300" s="37"/>
      <c r="C300" s="67"/>
      <c r="D300" s="67"/>
      <c r="E300" s="356" t="s">
        <v>561</v>
      </c>
      <c r="F300" s="354" t="s">
        <v>233</v>
      </c>
      <c r="G300" s="124">
        <f>G301</f>
        <v>0</v>
      </c>
    </row>
    <row r="301" spans="1:7" ht="30" customHeight="1" hidden="1">
      <c r="A301" s="15" t="s">
        <v>234</v>
      </c>
      <c r="B301" s="37"/>
      <c r="C301" s="67"/>
      <c r="D301" s="67"/>
      <c r="E301" s="356" t="s">
        <v>561</v>
      </c>
      <c r="F301" s="354" t="s">
        <v>195</v>
      </c>
      <c r="G301" s="124">
        <f>'расх 21 г'!G94</f>
        <v>0</v>
      </c>
    </row>
    <row r="302" spans="1:7" ht="21.75" customHeight="1">
      <c r="A302" s="46" t="s">
        <v>555</v>
      </c>
      <c r="B302" s="37"/>
      <c r="C302" s="67"/>
      <c r="D302" s="67"/>
      <c r="E302" s="355" t="s">
        <v>576</v>
      </c>
      <c r="F302" s="354"/>
      <c r="G302" s="124">
        <f>G303</f>
        <v>403.76099999999997</v>
      </c>
    </row>
    <row r="303" spans="1:7" ht="23.25" customHeight="1">
      <c r="A303" s="26" t="s">
        <v>577</v>
      </c>
      <c r="B303" s="37"/>
      <c r="C303" s="67"/>
      <c r="D303" s="67"/>
      <c r="E303" s="356" t="s">
        <v>576</v>
      </c>
      <c r="F303" s="354" t="s">
        <v>233</v>
      </c>
      <c r="G303" s="124">
        <f>G304</f>
        <v>403.76099999999997</v>
      </c>
    </row>
    <row r="304" spans="1:7" ht="29.25" customHeight="1">
      <c r="A304" s="15" t="s">
        <v>234</v>
      </c>
      <c r="B304" s="37"/>
      <c r="C304" s="67"/>
      <c r="D304" s="67"/>
      <c r="E304" s="356" t="s">
        <v>576</v>
      </c>
      <c r="F304" s="354" t="s">
        <v>195</v>
      </c>
      <c r="G304" s="124">
        <f>'расх 21 г'!G98</f>
        <v>403.76099999999997</v>
      </c>
    </row>
    <row r="305" spans="1:7" s="4" customFormat="1" ht="16.5" customHeight="1">
      <c r="A305" s="28" t="s">
        <v>153</v>
      </c>
      <c r="B305" s="37" t="s">
        <v>58</v>
      </c>
      <c r="C305" s="29" t="s">
        <v>363</v>
      </c>
      <c r="D305" s="29" t="s">
        <v>358</v>
      </c>
      <c r="E305" s="70" t="s">
        <v>123</v>
      </c>
      <c r="F305" s="29"/>
      <c r="G305" s="124">
        <f>G306</f>
        <v>173.76964</v>
      </c>
    </row>
    <row r="306" spans="1:7" s="4" customFormat="1" ht="17.25" customHeight="1">
      <c r="A306" s="28" t="s">
        <v>232</v>
      </c>
      <c r="B306" s="37" t="s">
        <v>58</v>
      </c>
      <c r="C306" s="29" t="s">
        <v>363</v>
      </c>
      <c r="D306" s="29" t="s">
        <v>358</v>
      </c>
      <c r="E306" s="70" t="s">
        <v>123</v>
      </c>
      <c r="F306" s="29" t="s">
        <v>233</v>
      </c>
      <c r="G306" s="124">
        <f>G307</f>
        <v>173.76964</v>
      </c>
    </row>
    <row r="307" spans="1:7" s="4" customFormat="1" ht="30" customHeight="1">
      <c r="A307" s="15" t="s">
        <v>234</v>
      </c>
      <c r="B307" s="37" t="s">
        <v>58</v>
      </c>
      <c r="C307" s="29" t="s">
        <v>363</v>
      </c>
      <c r="D307" s="29" t="s">
        <v>358</v>
      </c>
      <c r="E307" s="70" t="s">
        <v>123</v>
      </c>
      <c r="F307" s="29" t="s">
        <v>195</v>
      </c>
      <c r="G307" s="124">
        <f>'расх 21 г'!G182</f>
        <v>173.76964</v>
      </c>
    </row>
    <row r="308" spans="1:7" s="4" customFormat="1" ht="15.75" customHeight="1" hidden="1">
      <c r="A308" s="65" t="s">
        <v>453</v>
      </c>
      <c r="B308" s="37" t="s">
        <v>58</v>
      </c>
      <c r="C308" s="72" t="s">
        <v>363</v>
      </c>
      <c r="D308" s="72" t="s">
        <v>358</v>
      </c>
      <c r="E308" s="86" t="s">
        <v>123</v>
      </c>
      <c r="F308" s="72" t="s">
        <v>377</v>
      </c>
      <c r="G308" s="124"/>
    </row>
    <row r="309" spans="1:7" s="4" customFormat="1" ht="15.75" customHeight="1">
      <c r="A309" s="28" t="s">
        <v>579</v>
      </c>
      <c r="B309" s="37"/>
      <c r="C309" s="72"/>
      <c r="D309" s="72"/>
      <c r="E309" s="117" t="s">
        <v>266</v>
      </c>
      <c r="F309" s="29"/>
      <c r="G309" s="124">
        <f>G310</f>
        <v>1506.35402</v>
      </c>
    </row>
    <row r="310" spans="1:7" s="4" customFormat="1" ht="15.75" customHeight="1">
      <c r="A310" s="28" t="s">
        <v>578</v>
      </c>
      <c r="B310" s="37"/>
      <c r="C310" s="72"/>
      <c r="D310" s="72"/>
      <c r="E310" s="117" t="s">
        <v>266</v>
      </c>
      <c r="F310" s="29" t="s">
        <v>235</v>
      </c>
      <c r="G310" s="124">
        <f>G311</f>
        <v>1506.35402</v>
      </c>
    </row>
    <row r="311" spans="1:7" s="4" customFormat="1" ht="15.75" customHeight="1">
      <c r="A311" s="28"/>
      <c r="B311" s="37"/>
      <c r="C311" s="72"/>
      <c r="D311" s="72"/>
      <c r="E311" s="117" t="s">
        <v>266</v>
      </c>
      <c r="F311" s="29" t="s">
        <v>237</v>
      </c>
      <c r="G311" s="124">
        <f>'расх 21 г'!G108</f>
        <v>1506.35402</v>
      </c>
    </row>
    <row r="312" spans="1:7" s="4" customFormat="1" ht="15.75" customHeight="1" hidden="1">
      <c r="A312" s="28"/>
      <c r="B312" s="37"/>
      <c r="C312" s="72"/>
      <c r="D312" s="72"/>
      <c r="E312" s="117"/>
      <c r="F312" s="29"/>
      <c r="G312" s="124"/>
    </row>
    <row r="313" spans="1:7" s="68" customFormat="1" ht="15.75" customHeight="1" hidden="1">
      <c r="A313" s="28" t="s">
        <v>242</v>
      </c>
      <c r="B313" s="37" t="s">
        <v>58</v>
      </c>
      <c r="C313" s="40" t="s">
        <v>358</v>
      </c>
      <c r="D313" s="40" t="s">
        <v>369</v>
      </c>
      <c r="E313" s="117" t="s">
        <v>243</v>
      </c>
      <c r="F313" s="29"/>
      <c r="G313" s="124">
        <f>G314</f>
        <v>0</v>
      </c>
    </row>
    <row r="314" spans="1:7" s="11" customFormat="1" ht="15" customHeight="1" hidden="1">
      <c r="A314" s="28" t="s">
        <v>45</v>
      </c>
      <c r="B314" s="37" t="s">
        <v>58</v>
      </c>
      <c r="C314" s="40" t="s">
        <v>358</v>
      </c>
      <c r="D314" s="40" t="s">
        <v>369</v>
      </c>
      <c r="E314" s="117" t="s">
        <v>243</v>
      </c>
      <c r="F314" s="29" t="s">
        <v>235</v>
      </c>
      <c r="G314" s="124">
        <f>G315</f>
        <v>0</v>
      </c>
    </row>
    <row r="315" spans="1:7" ht="15.75" hidden="1">
      <c r="A315" s="28" t="s">
        <v>239</v>
      </c>
      <c r="B315" s="37" t="s">
        <v>58</v>
      </c>
      <c r="C315" s="40" t="s">
        <v>358</v>
      </c>
      <c r="D315" s="40" t="s">
        <v>369</v>
      </c>
      <c r="E315" s="117" t="s">
        <v>243</v>
      </c>
      <c r="F315" s="29" t="s">
        <v>198</v>
      </c>
      <c r="G315" s="124">
        <f>'расх 21 г'!G104</f>
        <v>0</v>
      </c>
    </row>
    <row r="316" spans="1:7" ht="23.25" customHeight="1" hidden="1">
      <c r="A316" s="65" t="s">
        <v>70</v>
      </c>
      <c r="B316" s="37" t="s">
        <v>58</v>
      </c>
      <c r="C316" s="67" t="s">
        <v>358</v>
      </c>
      <c r="D316" s="67" t="s">
        <v>369</v>
      </c>
      <c r="E316" s="86"/>
      <c r="F316" s="72"/>
      <c r="G316" s="124">
        <f>G97+G104+G111</f>
        <v>26040.927219999998</v>
      </c>
    </row>
    <row r="317" spans="1:7" ht="16.5" customHeight="1" hidden="1">
      <c r="A317" s="28" t="s">
        <v>580</v>
      </c>
      <c r="B317" s="37"/>
      <c r="C317" s="40"/>
      <c r="D317" s="40"/>
      <c r="E317" s="117" t="s">
        <v>582</v>
      </c>
      <c r="F317" s="29"/>
      <c r="G317" s="124">
        <f>G318</f>
        <v>0</v>
      </c>
    </row>
    <row r="318" spans="1:7" ht="20.25" customHeight="1" hidden="1">
      <c r="A318" s="28" t="s">
        <v>581</v>
      </c>
      <c r="B318" s="37"/>
      <c r="C318" s="40"/>
      <c r="D318" s="40"/>
      <c r="E318" s="117" t="s">
        <v>582</v>
      </c>
      <c r="F318" s="29" t="s">
        <v>583</v>
      </c>
      <c r="G318" s="124">
        <f>G319</f>
        <v>0</v>
      </c>
    </row>
    <row r="319" spans="1:7" ht="15.75" customHeight="1" hidden="1">
      <c r="A319" s="28"/>
      <c r="B319" s="37"/>
      <c r="C319" s="40"/>
      <c r="D319" s="40"/>
      <c r="E319" s="117" t="s">
        <v>582</v>
      </c>
      <c r="F319" s="29" t="s">
        <v>584</v>
      </c>
      <c r="G319" s="124">
        <f>'расх 21 г'!G344</f>
        <v>0</v>
      </c>
    </row>
    <row r="320" spans="1:7" ht="15.75">
      <c r="A320" s="54" t="s">
        <v>70</v>
      </c>
      <c r="B320" s="36"/>
      <c r="C320" s="101"/>
      <c r="D320" s="101"/>
      <c r="E320" s="119"/>
      <c r="F320" s="34"/>
      <c r="G320" s="123">
        <f>G97+G104+G111</f>
        <v>26040.927219999998</v>
      </c>
    </row>
    <row r="321" spans="1:7" ht="15.75">
      <c r="A321" s="54" t="s">
        <v>71</v>
      </c>
      <c r="B321" s="102"/>
      <c r="C321" s="103"/>
      <c r="D321" s="103"/>
      <c r="E321" s="61"/>
      <c r="F321" s="34"/>
      <c r="G321" s="369">
        <f>G320+G96</f>
        <v>46670.39932</v>
      </c>
    </row>
    <row r="323" ht="15.75">
      <c r="G323" s="38"/>
    </row>
    <row r="324" ht="15.75">
      <c r="G324" s="38"/>
    </row>
    <row r="325" ht="15.75">
      <c r="G325" s="38"/>
    </row>
    <row r="327" ht="15.75">
      <c r="G327" s="38"/>
    </row>
    <row r="331" ht="15.75">
      <c r="G331" s="38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  <row r="399" spans="2:5" ht="15.75">
      <c r="B399" s="104"/>
      <c r="C399" s="105"/>
      <c r="D399" s="105"/>
      <c r="E399" s="2"/>
    </row>
    <row r="400" spans="2:5" ht="15.75">
      <c r="B400" s="104"/>
      <c r="C400" s="105"/>
      <c r="D400" s="105"/>
      <c r="E400" s="2"/>
    </row>
    <row r="401" spans="2:5" ht="15.75">
      <c r="B401" s="104"/>
      <c r="C401" s="105"/>
      <c r="D401" s="105"/>
      <c r="E401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6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1"/>
      <c r="G2" s="431"/>
      <c r="H2" s="431"/>
    </row>
    <row r="3" spans="5:8" ht="15.75">
      <c r="E3" s="470" t="s">
        <v>742</v>
      </c>
      <c r="F3" s="471"/>
      <c r="G3" s="471"/>
      <c r="H3" s="471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44.6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762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38" t="s">
        <v>504</v>
      </c>
      <c r="B16" s="438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717</v>
      </c>
      <c r="C67" s="243" t="s">
        <v>718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719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724</v>
      </c>
      <c r="E1" s="431"/>
      <c r="F1" s="431"/>
    </row>
    <row r="2" spans="4:6" ht="12.75">
      <c r="D2" s="454" t="s">
        <v>529</v>
      </c>
      <c r="E2" s="431"/>
      <c r="F2" s="431"/>
    </row>
    <row r="3" spans="4:6" ht="12.75">
      <c r="D3" s="454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7"/>
      <c r="E14" s="457"/>
      <c r="F14" s="448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3">
      <selection activeCell="J16" sqref="J1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766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8"/>
      <c r="B16" s="438"/>
      <c r="C16" s="438"/>
      <c r="D16" s="438"/>
      <c r="E16" s="438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16864.03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v>235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16864.03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28169.698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20941.999999999996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v>5584.9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768.8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4531.598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f>2000-410.002</f>
        <v>1589.998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941.2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48.2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v>44.6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757</v>
      </c>
      <c r="C127" s="17" t="s">
        <v>369</v>
      </c>
      <c r="D127" s="17" t="s">
        <v>420</v>
      </c>
      <c r="E127" s="17" t="s">
        <v>602</v>
      </c>
      <c r="F127" s="243" t="s">
        <v>758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45033.728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1"/>
    </row>
    <row r="2" spans="9:10" ht="12.75" hidden="1">
      <c r="I2" s="472" t="s">
        <v>366</v>
      </c>
      <c r="J2" s="431"/>
    </row>
    <row r="3" spans="9:10" ht="12.75" hidden="1">
      <c r="I3" s="472" t="s">
        <v>648</v>
      </c>
      <c r="J3" s="431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739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zoomScalePageLayoutView="0" workbookViewId="0" topLeftCell="A351">
      <selection activeCell="I291" sqref="I291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763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7" t="s">
        <v>585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712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41" t="s">
        <v>696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1514.5214600000002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1514.5214600000002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6053.13256-200.5-110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v>329.89349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f>14.406+1.5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754</v>
      </c>
      <c r="B60" s="58" t="s">
        <v>155</v>
      </c>
      <c r="C60" s="50" t="s">
        <v>358</v>
      </c>
      <c r="D60" s="50" t="s">
        <v>755</v>
      </c>
      <c r="E60" s="74" t="s">
        <v>116</v>
      </c>
      <c r="F60" s="24"/>
      <c r="G60" s="173">
        <f>G61</f>
        <v>203.64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233</v>
      </c>
      <c r="G61" s="181">
        <f>G62</f>
        <v>203.64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195</v>
      </c>
      <c r="G62" s="181">
        <f>G63</f>
        <v>203.64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755</v>
      </c>
      <c r="E63" s="48" t="s">
        <v>756</v>
      </c>
      <c r="F63" s="24" t="s">
        <v>377</v>
      </c>
      <c r="G63" s="181">
        <f>208-4.36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134.98424999999997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f>89.40606+14.13053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f>30.52697+0.92069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f>8.659-0.508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f>38.50497-10-8.62422</f>
        <v>19.88075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f>15.903+10-5.919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f>40+20</f>
        <v>60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403.76099999999997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108.761+75+110+110</f>
        <v>403.76099999999997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0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1506.35402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1506.35402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1506.35402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871.85402+600+36-1.5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f>525.23101+2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f>152.01904+1.243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f>10.544-0.768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f>4-2</f>
        <v>2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f>18.20595-0.475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40+5+34+150</f>
        <v>229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v>44.6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123">
        <f>G153</f>
        <v>4673.6839899999995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4673.6839899999995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G159+G155+G163+G167</f>
        <v>4673.6839899999995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922.45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922.45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922.45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815-92.55+200</f>
        <v>922.45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1936.33399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1936.33399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1936.33399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1939.5819+196.75209-200</f>
        <v>1936.33399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39" customHeight="1">
      <c r="A167" s="46" t="s">
        <v>759</v>
      </c>
      <c r="B167" s="37" t="s">
        <v>155</v>
      </c>
      <c r="C167" s="140" t="s">
        <v>360</v>
      </c>
      <c r="D167" s="140" t="s">
        <v>362</v>
      </c>
      <c r="E167" s="51" t="s">
        <v>760</v>
      </c>
      <c r="F167" s="140"/>
      <c r="G167" s="144">
        <f>G168</f>
        <v>1754.9</v>
      </c>
    </row>
    <row r="168" spans="1:7" ht="27" customHeight="1">
      <c r="A168" s="28" t="s">
        <v>232</v>
      </c>
      <c r="B168" s="37" t="s">
        <v>155</v>
      </c>
      <c r="C168" s="140" t="s">
        <v>360</v>
      </c>
      <c r="D168" s="140" t="s">
        <v>362</v>
      </c>
      <c r="E168" s="71" t="s">
        <v>760</v>
      </c>
      <c r="F168" s="140"/>
      <c r="G168" s="144">
        <f>G169</f>
        <v>1754.9</v>
      </c>
    </row>
    <row r="169" spans="1:7" ht="27" customHeight="1">
      <c r="A169" s="26" t="s">
        <v>453</v>
      </c>
      <c r="B169" s="37" t="s">
        <v>155</v>
      </c>
      <c r="C169" s="140" t="s">
        <v>360</v>
      </c>
      <c r="D169" s="140" t="s">
        <v>362</v>
      </c>
      <c r="E169" s="71" t="s">
        <v>760</v>
      </c>
      <c r="F169" s="140" t="s">
        <v>377</v>
      </c>
      <c r="G169" s="144">
        <v>1754.9</v>
      </c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14059.685269999998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173.76964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173.76964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173.76964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173.76964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173.76964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f>143.26964+30.5</f>
        <v>173.76964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1624.798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1591.998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f>2000-410.002</f>
        <v>1589.998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1589.998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12261.117629999999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9326.376209999999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5255.4-100-20.876</f>
        <v>5134.523999999999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v>4125.90075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4.608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4.608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v>4.608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f>45.07546+16.268</f>
        <v>61.34346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640.58142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507.78142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507.78142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507.78142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v>70.92542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132.8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132.8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132.8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30+50+50+2.8</f>
        <v>132.8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11655.590110000001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G258+G318+G312</f>
        <v>11655.590110000001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11339.420110000001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8785.57609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5713.444530000001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5713.444530000001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5713.444530000001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</f>
        <v>3453.418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64">
        <f>1658.55735+601.46918</f>
        <v>2260.02653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3072.13156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2922.20775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2922.20775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f>19.33215+26.8</f>
        <v>46.132149999999996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f>93.44046+21.295-4.87+6.83+54.702</f>
        <v>171.39746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149.92381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v>84.49281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65.431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1+13.747+14.747+1</f>
        <v>30.494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16+3.74+9.886+5.311</f>
        <v>34.937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2258.7257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1661.1677100000002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1661.1677100000002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1034.4+236-47.815-86-74.481-52.421-13.31-53.3-60.013</f>
        <v>883.0600000000001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f>637.32284+140.78487</f>
        <v>778.10771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597.55799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597.55799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597.55799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64">
        <v>13.12948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64">
        <f>73.8959+5.075-0.825-1.631+46.47</f>
        <v>122.9849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295.11832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295.11832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295.11832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295.11832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</f>
        <v>148.6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f>119.97237+26.54595</f>
        <v>146.51832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245.67833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245.67833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245.67833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245.67833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245.67833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245.67833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v>235.67833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</f>
        <v>46670.39932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15.75">
      <c r="A380" s="139"/>
      <c r="B380" s="20"/>
      <c r="C380" s="215"/>
      <c r="D380" s="215"/>
      <c r="E380" s="139"/>
      <c r="F380" s="215"/>
      <c r="G380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395" spans="1:7" s="139" customFormat="1" ht="15.75">
      <c r="A395" s="4"/>
      <c r="B395" s="129"/>
      <c r="C395" s="130"/>
      <c r="D395" s="130"/>
      <c r="E395" s="4"/>
      <c r="F395" s="130"/>
      <c r="G395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7" spans="1:7" ht="15.75">
      <c r="A427" s="139"/>
      <c r="B427" s="20"/>
      <c r="C427" s="215"/>
      <c r="D427" s="215"/>
      <c r="E427" s="139"/>
      <c r="F427" s="215"/>
      <c r="G427" s="216"/>
    </row>
    <row r="431" spans="1:7" s="139" customFormat="1" ht="15.75">
      <c r="A431" s="4"/>
      <c r="B431" s="129"/>
      <c r="C431" s="130"/>
      <c r="D431" s="130"/>
      <c r="E431" s="4"/>
      <c r="F431" s="130"/>
      <c r="G431" s="9"/>
    </row>
    <row r="436" spans="1:7" ht="15.7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334">
      <selection activeCell="J13" sqref="J13:J1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764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9306.964440000002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9306.964440000002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9303.364440000001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8114.88752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8114.88752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8114.88752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5742.63256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329.89349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г'!G63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2153.1150199999997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19.88075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19.983999999999998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1970.11502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60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1506.35402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1506.35402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1506.35402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2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5132.32399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34.5" customHeight="1">
      <c r="A166" s="46" t="s">
        <v>759</v>
      </c>
      <c r="B166" s="37" t="s">
        <v>535</v>
      </c>
      <c r="C166" s="140" t="s">
        <v>360</v>
      </c>
      <c r="D166" s="140" t="s">
        <v>362</v>
      </c>
      <c r="E166" s="71" t="s">
        <v>760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760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760</v>
      </c>
      <c r="F168" s="140" t="s">
        <v>377</v>
      </c>
      <c r="G168" s="144">
        <f>'расх 21 г'!G169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14059.685269999998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173.76964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173.76964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173.76964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173.76964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173.76964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173.76964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1589.998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12261.117629999999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5134.523999999999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640.58142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132.8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132.8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132.8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132.8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11339.420110000001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11339.420110000001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11339.420110000001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8785.57609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5713.444530000001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5713.444530000001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5713.444530000001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2260.02653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3072.13156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2922.20775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2922.20775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46.132149999999996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171.39746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149.92381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65.431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34.937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2258.7257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1661.1677100000002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1661.1677100000002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883.0600000000001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778.10771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136.11437999999998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136.11437999999998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136.11437999999998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122.9849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295.11832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295.11832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295.11832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295.11832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146.51832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46670.39931999999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2021-07-13T00:17:34Z</cp:lastPrinted>
  <dcterms:created xsi:type="dcterms:W3CDTF">2007-12-24T02:44:39Z</dcterms:created>
  <dcterms:modified xsi:type="dcterms:W3CDTF">2021-10-26T01:20:49Z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